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5415" activeTab="0"/>
  </bookViews>
  <sheets>
    <sheet name="Trave 2 campate" sheetId="1" r:id="rId1"/>
  </sheets>
  <definedNames>
    <definedName name="_xlnm.Print_Area" localSheetId="0">'Trave 2 campate'!$A$1:$I$29</definedName>
  </definedNames>
  <calcPr fullCalcOnLoad="1"/>
</workbook>
</file>

<file path=xl/sharedStrings.xml><?xml version="1.0" encoding="utf-8"?>
<sst xmlns="http://schemas.openxmlformats.org/spreadsheetml/2006/main" count="27" uniqueCount="27">
  <si>
    <t>configurazione</t>
  </si>
  <si>
    <t>a</t>
  </si>
  <si>
    <t>b</t>
  </si>
  <si>
    <t>c</t>
  </si>
  <si>
    <t>Massimi</t>
  </si>
  <si>
    <t>Minimi</t>
  </si>
  <si>
    <t>luce sinistra (m)</t>
  </si>
  <si>
    <t>luce destra (m)</t>
  </si>
  <si>
    <t>Trave a due campate: configurazioni del carico di esercizio.</t>
  </si>
  <si>
    <t>Avvertenze</t>
  </si>
  <si>
    <r>
      <t>q</t>
    </r>
    <r>
      <rPr>
        <vertAlign val="subscript"/>
        <sz val="9"/>
        <rFont val="Comic Sans MS"/>
        <family val="4"/>
      </rPr>
      <t>s</t>
    </r>
    <r>
      <rPr>
        <sz val="9"/>
        <rFont val="Comic Sans MS"/>
        <family val="4"/>
      </rPr>
      <t xml:space="preserve"> (kN/m)</t>
    </r>
  </si>
  <si>
    <r>
      <t>q</t>
    </r>
    <r>
      <rPr>
        <vertAlign val="subscript"/>
        <sz val="9"/>
        <rFont val="Comic Sans MS"/>
        <family val="4"/>
      </rPr>
      <t>d</t>
    </r>
    <r>
      <rPr>
        <sz val="9"/>
        <rFont val="Comic Sans MS"/>
        <family val="4"/>
      </rPr>
      <t xml:space="preserve"> (kN/m)</t>
    </r>
  </si>
  <si>
    <r>
      <t>M</t>
    </r>
    <r>
      <rPr>
        <vertAlign val="subscript"/>
        <sz val="9"/>
        <rFont val="Comic Sans MS"/>
        <family val="4"/>
      </rPr>
      <t>B</t>
    </r>
    <r>
      <rPr>
        <sz val="9"/>
        <rFont val="Comic Sans MS"/>
        <family val="4"/>
      </rPr>
      <t xml:space="preserve"> (kNm)</t>
    </r>
  </si>
  <si>
    <r>
      <t>V</t>
    </r>
    <r>
      <rPr>
        <vertAlign val="subscript"/>
        <sz val="9"/>
        <rFont val="Comic Sans MS"/>
        <family val="4"/>
      </rPr>
      <t>A</t>
    </r>
    <r>
      <rPr>
        <sz val="9"/>
        <rFont val="Comic Sans MS"/>
        <family val="4"/>
      </rPr>
      <t xml:space="preserve"> (kN)</t>
    </r>
  </si>
  <si>
    <r>
      <t>V</t>
    </r>
    <r>
      <rPr>
        <vertAlign val="subscript"/>
        <sz val="9"/>
        <rFont val="Comic Sans MS"/>
        <family val="4"/>
      </rPr>
      <t>C</t>
    </r>
    <r>
      <rPr>
        <sz val="9"/>
        <rFont val="Comic Sans MS"/>
        <family val="4"/>
      </rPr>
      <t xml:space="preserve"> (kN)</t>
    </r>
  </si>
  <si>
    <r>
      <t>V</t>
    </r>
    <r>
      <rPr>
        <vertAlign val="subscript"/>
        <sz val="9"/>
        <rFont val="Comic Sans MS"/>
        <family val="4"/>
      </rPr>
      <t>B</t>
    </r>
    <r>
      <rPr>
        <sz val="9"/>
        <rFont val="Comic Sans MS"/>
        <family val="4"/>
      </rPr>
      <t xml:space="preserve"> (kN)</t>
    </r>
  </si>
  <si>
    <r>
      <t>T</t>
    </r>
    <r>
      <rPr>
        <vertAlign val="subscript"/>
        <sz val="9"/>
        <rFont val="Comic Sans MS"/>
        <family val="4"/>
      </rPr>
      <t>Bs</t>
    </r>
    <r>
      <rPr>
        <sz val="9"/>
        <rFont val="Comic Sans MS"/>
        <family val="4"/>
      </rPr>
      <t xml:space="preserve"> (kN)</t>
    </r>
  </si>
  <si>
    <r>
      <t>T</t>
    </r>
    <r>
      <rPr>
        <vertAlign val="subscript"/>
        <sz val="9"/>
        <rFont val="Comic Sans MS"/>
        <family val="4"/>
      </rPr>
      <t>Bd</t>
    </r>
    <r>
      <rPr>
        <sz val="9"/>
        <rFont val="Comic Sans MS"/>
        <family val="4"/>
      </rPr>
      <t xml:space="preserve"> (kN)</t>
    </r>
  </si>
  <si>
    <r>
      <t>M</t>
    </r>
    <r>
      <rPr>
        <vertAlign val="subscript"/>
        <sz val="9"/>
        <rFont val="Comic Sans MS"/>
        <family val="4"/>
      </rPr>
      <t>D</t>
    </r>
    <r>
      <rPr>
        <sz val="9"/>
        <rFont val="Comic Sans MS"/>
        <family val="4"/>
      </rPr>
      <t xml:space="preserve"> (kNm)</t>
    </r>
  </si>
  <si>
    <r>
      <t>M</t>
    </r>
    <r>
      <rPr>
        <vertAlign val="subscript"/>
        <sz val="9"/>
        <rFont val="Comic Sans MS"/>
        <family val="4"/>
      </rPr>
      <t>E</t>
    </r>
    <r>
      <rPr>
        <sz val="9"/>
        <rFont val="Comic Sans MS"/>
        <family val="4"/>
      </rPr>
      <t xml:space="preserve"> (kNm)</t>
    </r>
  </si>
  <si>
    <t>carico variabile (kN/m)</t>
  </si>
  <si>
    <r>
      <t>x</t>
    </r>
    <r>
      <rPr>
        <vertAlign val="subscript"/>
        <sz val="9"/>
        <rFont val="Comic Sans MS"/>
        <family val="4"/>
      </rPr>
      <t>D</t>
    </r>
    <r>
      <rPr>
        <sz val="9"/>
        <rFont val="Comic Sans MS"/>
        <family val="4"/>
      </rPr>
      <t xml:space="preserve"> (m)</t>
    </r>
  </si>
  <si>
    <r>
      <t>x</t>
    </r>
    <r>
      <rPr>
        <vertAlign val="subscript"/>
        <sz val="9"/>
        <rFont val="Comic Sans MS"/>
        <family val="4"/>
      </rPr>
      <t>E</t>
    </r>
    <r>
      <rPr>
        <sz val="9"/>
        <rFont val="Comic Sans MS"/>
        <family val="4"/>
      </rPr>
      <t xml:space="preserve"> (m)</t>
    </r>
  </si>
  <si>
    <r>
      <t>x</t>
    </r>
    <r>
      <rPr>
        <vertAlign val="subscript"/>
        <sz val="9"/>
        <rFont val="Comic Sans MS"/>
        <family val="4"/>
      </rPr>
      <t>F</t>
    </r>
    <r>
      <rPr>
        <sz val="9"/>
        <rFont val="Comic Sans MS"/>
        <family val="4"/>
      </rPr>
      <t xml:space="preserve"> (m)</t>
    </r>
  </si>
  <si>
    <r>
      <t>x</t>
    </r>
    <r>
      <rPr>
        <vertAlign val="subscript"/>
        <sz val="9"/>
        <rFont val="Comic Sans MS"/>
        <family val="4"/>
      </rPr>
      <t>G</t>
    </r>
    <r>
      <rPr>
        <sz val="9"/>
        <rFont val="Comic Sans MS"/>
        <family val="4"/>
      </rPr>
      <t xml:space="preserve"> (m)</t>
    </r>
  </si>
  <si>
    <r>
      <t>T</t>
    </r>
    <r>
      <rPr>
        <vertAlign val="subscript"/>
        <sz val="9"/>
        <rFont val="Comic Sans MS"/>
        <family val="4"/>
      </rPr>
      <t>Ad</t>
    </r>
    <r>
      <rPr>
        <sz val="9"/>
        <rFont val="Comic Sans MS"/>
        <family val="4"/>
      </rPr>
      <t xml:space="preserve"> (kN)</t>
    </r>
  </si>
  <si>
    <r>
      <t>T</t>
    </r>
    <r>
      <rPr>
        <vertAlign val="subscript"/>
        <sz val="9"/>
        <rFont val="Comic Sans MS"/>
        <family val="4"/>
      </rPr>
      <t>Cs</t>
    </r>
    <r>
      <rPr>
        <sz val="9"/>
        <rFont val="Comic Sans MS"/>
        <family val="4"/>
      </rPr>
      <t xml:space="preserve"> (kN)</t>
    </r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</si>
</sst>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</numFmts>
  <fonts count="7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9"/>
      <name val="Comic Sans MS"/>
      <family val="4"/>
    </font>
    <font>
      <sz val="16"/>
      <color indexed="18"/>
      <name val="Comic Sans MS"/>
      <family val="4"/>
    </font>
    <font>
      <vertAlign val="subscript"/>
      <sz val="9"/>
      <name val="Comic Sans MS"/>
      <family val="4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right"/>
    </xf>
    <xf numFmtId="0" fontId="4" fillId="7" borderId="1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8" borderId="1" xfId="0" applyFont="1" applyFill="1" applyBorder="1" applyAlignment="1">
      <alignment horizontal="center"/>
    </xf>
    <xf numFmtId="170" fontId="4" fillId="7" borderId="1" xfId="0" applyNumberFormat="1" applyFont="1" applyFill="1" applyBorder="1" applyAlignment="1">
      <alignment/>
    </xf>
    <xf numFmtId="170" fontId="4" fillId="2" borderId="1" xfId="0" applyNumberFormat="1" applyFont="1" applyFill="1" applyBorder="1" applyAlignment="1">
      <alignment/>
    </xf>
    <xf numFmtId="170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485775</xdr:colOff>
      <xdr:row>23</xdr:row>
      <xdr:rowOff>19050</xdr:rowOff>
    </xdr:from>
    <xdr:ext cx="5886450" cy="942975"/>
    <xdr:sp>
      <xdr:nvSpPr>
        <xdr:cNvPr id="1" name="TextBox 1"/>
        <xdr:cNvSpPr txBox="1">
          <a:spLocks noChangeArrowheads="1"/>
        </xdr:cNvSpPr>
      </xdr:nvSpPr>
      <xdr:spPr>
        <a:xfrm>
          <a:off x="485775" y="4295775"/>
          <a:ext cx="5886450" cy="942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Il foglio consente di individuare le sollecitazioni massime e minime di una trave appoggiata, a due campate di luci qualsiasi, nelle seguenti ipotesi di carico:
a) le campate sono entrambe caricate;
b) il carico è presente sulla sola campata sinistra;
c) il carico è presente sulla sola campata destra.</a:t>
          </a:r>
        </a:p>
      </xdr:txBody>
    </xdr:sp>
    <xdr:clientData/>
  </xdr:oneCellAnchor>
  <xdr:twoCellAnchor editAs="oneCell">
    <xdr:from>
      <xdr:col>3</xdr:col>
      <xdr:colOff>247650</xdr:colOff>
      <xdr:row>1</xdr:row>
      <xdr:rowOff>57150</xdr:rowOff>
    </xdr:from>
    <xdr:to>
      <xdr:col>6</xdr:col>
      <xdr:colOff>238125</xdr:colOff>
      <xdr:row>4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361950"/>
          <a:ext cx="15906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6</xdr:row>
      <xdr:rowOff>9525</xdr:rowOff>
    </xdr:from>
    <xdr:to>
      <xdr:col>8</xdr:col>
      <xdr:colOff>152400</xdr:colOff>
      <xdr:row>14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76775" y="1228725"/>
          <a:ext cx="157162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3.png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2"/>
  <sheetViews>
    <sheetView showGridLines="0" tabSelected="1" workbookViewId="0" topLeftCell="A11">
      <selection activeCell="J20" sqref="J20"/>
    </sheetView>
  </sheetViews>
  <sheetFormatPr defaultColWidth="9.33203125" defaultRowHeight="12.75"/>
  <cols>
    <col min="1" max="1" width="9.33203125" style="1" customWidth="1"/>
    <col min="2" max="2" width="22.33203125" style="1" customWidth="1"/>
    <col min="3" max="7" width="9.33203125" style="1" customWidth="1"/>
    <col min="8" max="8" width="28.33203125" style="1" customWidth="1"/>
    <col min="9" max="16384" width="9.33203125" style="1" customWidth="1"/>
  </cols>
  <sheetData>
    <row r="1" ht="24">
      <c r="B1" s="19" t="s">
        <v>8</v>
      </c>
    </row>
    <row r="2" ht="15" customHeight="1">
      <c r="H2" s="2" t="s">
        <v>9</v>
      </c>
    </row>
    <row r="3" spans="2:10" ht="14.25">
      <c r="B3" s="3" t="s">
        <v>6</v>
      </c>
      <c r="C3" s="4">
        <v>4</v>
      </c>
      <c r="H3" s="5">
        <f>IF($C$3&lt;=0,"Introdurre la luce sinistra","")</f>
      </c>
      <c r="I3" s="6"/>
      <c r="J3" s="6"/>
    </row>
    <row r="4" spans="2:10" ht="14.25">
      <c r="B4" s="3" t="s">
        <v>7</v>
      </c>
      <c r="C4" s="4">
        <v>4.8</v>
      </c>
      <c r="H4" s="5">
        <f>IF(C4&lt;=0,"Introdurre la luce destra","")</f>
      </c>
      <c r="I4" s="7"/>
      <c r="J4" s="6"/>
    </row>
    <row r="5" spans="2:10" ht="14.25">
      <c r="B5" s="3" t="s">
        <v>20</v>
      </c>
      <c r="C5" s="4">
        <v>4</v>
      </c>
      <c r="H5" s="5">
        <f>IF($C$5&lt;=0,"Introdurre il carico","")</f>
      </c>
      <c r="I5" s="7"/>
      <c r="J5" s="6"/>
    </row>
    <row r="6" spans="2:5" ht="14.25">
      <c r="B6" s="8" t="s">
        <v>0</v>
      </c>
      <c r="C6" s="9" t="s">
        <v>1</v>
      </c>
      <c r="D6" s="9" t="s">
        <v>2</v>
      </c>
      <c r="E6" s="9" t="s">
        <v>3</v>
      </c>
    </row>
    <row r="7" spans="2:8" ht="14.25">
      <c r="B7" s="10" t="s">
        <v>10</v>
      </c>
      <c r="C7" s="11">
        <f>$C$5</f>
        <v>4</v>
      </c>
      <c r="D7" s="11">
        <f>$C$5</f>
        <v>4</v>
      </c>
      <c r="E7" s="12">
        <v>0</v>
      </c>
      <c r="F7" s="13"/>
      <c r="G7" s="13"/>
      <c r="H7" s="13"/>
    </row>
    <row r="8" spans="2:7" ht="14.25">
      <c r="B8" s="10" t="s">
        <v>11</v>
      </c>
      <c r="C8" s="11">
        <f>$C$5</f>
        <v>4</v>
      </c>
      <c r="D8" s="12">
        <v>0</v>
      </c>
      <c r="E8" s="12">
        <f>$C$5</f>
        <v>4</v>
      </c>
      <c r="F8" s="14" t="s">
        <v>4</v>
      </c>
      <c r="G8" s="5" t="s">
        <v>5</v>
      </c>
    </row>
    <row r="9" spans="2:7" ht="14.25">
      <c r="B9" s="10" t="s">
        <v>12</v>
      </c>
      <c r="C9" s="15">
        <f>-((C$7*$C$3^3+C$8*$C$4^3)/8/($C$3+$C$4))</f>
        <v>-9.919999999999998</v>
      </c>
      <c r="D9" s="15">
        <f>-((D$7*$C$3^3+D$8*$C$4^3)/8/($C$3+$C$4))</f>
        <v>-3.6363636363636362</v>
      </c>
      <c r="E9" s="15">
        <f>-((E$7*$C$3^3+E$8*$C$4^3)/8/($C$3+$C$4))</f>
        <v>-6.283636363636363</v>
      </c>
      <c r="F9" s="16">
        <f aca="true" t="shared" si="0" ref="F9:F23">MAX(C9:E9)</f>
        <v>-3.6363636363636362</v>
      </c>
      <c r="G9" s="16">
        <f aca="true" t="shared" si="1" ref="G9:G23">MIN(C9:E9)</f>
        <v>-9.919999999999998</v>
      </c>
    </row>
    <row r="10" spans="2:7" ht="14.25">
      <c r="B10" s="10" t="s">
        <v>13</v>
      </c>
      <c r="C10" s="15">
        <f>C$7*$C$3/2+C9/$C$3</f>
        <v>5.5200000000000005</v>
      </c>
      <c r="D10" s="15">
        <f>D$7*$C$3/2+D9/$C$3</f>
        <v>7.090909090909091</v>
      </c>
      <c r="E10" s="15">
        <f>E$7*$C$3/2+E9/$C$3</f>
        <v>-1.5709090909090908</v>
      </c>
      <c r="F10" s="16">
        <f t="shared" si="0"/>
        <v>7.090909090909091</v>
      </c>
      <c r="G10" s="16">
        <f t="shared" si="1"/>
        <v>-1.5709090909090908</v>
      </c>
    </row>
    <row r="11" spans="2:7" ht="14.25">
      <c r="B11" s="10" t="s">
        <v>14</v>
      </c>
      <c r="C11" s="15">
        <f>C8*$C$4/2+C9/$C$4</f>
        <v>7.533333333333333</v>
      </c>
      <c r="D11" s="15">
        <f>D8*$C$4/2+D9/$C$4</f>
        <v>-0.7575757575757576</v>
      </c>
      <c r="E11" s="15">
        <f>E8*$C$4/2+E9/$C$4</f>
        <v>8.290909090909091</v>
      </c>
      <c r="F11" s="16">
        <f t="shared" si="0"/>
        <v>8.290909090909091</v>
      </c>
      <c r="G11" s="16">
        <f t="shared" si="1"/>
        <v>-0.7575757575757576</v>
      </c>
    </row>
    <row r="12" spans="2:7" ht="14.25">
      <c r="B12" s="10" t="s">
        <v>15</v>
      </c>
      <c r="C12" s="15">
        <f>C7*$C$3+C8*$C$4-C10-C11</f>
        <v>22.14666666666667</v>
      </c>
      <c r="D12" s="15">
        <f>D7*$C$3+D8*$C$4-D10-D11</f>
        <v>9.666666666666668</v>
      </c>
      <c r="E12" s="15">
        <f>E7*$C$3+E8*$C$4-E10-E11</f>
        <v>12.479999999999999</v>
      </c>
      <c r="F12" s="16">
        <f t="shared" si="0"/>
        <v>22.14666666666667</v>
      </c>
      <c r="G12" s="16">
        <f t="shared" si="1"/>
        <v>9.666666666666668</v>
      </c>
    </row>
    <row r="13" spans="2:7" ht="14.25">
      <c r="B13" s="10" t="s">
        <v>25</v>
      </c>
      <c r="C13" s="15">
        <f>C10</f>
        <v>5.5200000000000005</v>
      </c>
      <c r="D13" s="15">
        <f>D10</f>
        <v>7.090909090909091</v>
      </c>
      <c r="E13" s="15">
        <f>E10</f>
        <v>-1.5709090909090908</v>
      </c>
      <c r="F13" s="16">
        <f>MAX(C13:E13)</f>
        <v>7.090909090909091</v>
      </c>
      <c r="G13" s="16">
        <f>MIN(C13:E13)</f>
        <v>-1.5709090909090908</v>
      </c>
    </row>
    <row r="14" spans="2:7" ht="14.25">
      <c r="B14" s="10" t="s">
        <v>16</v>
      </c>
      <c r="C14" s="15">
        <f>C10-C7*$C$3</f>
        <v>-10.48</v>
      </c>
      <c r="D14" s="15">
        <f>D10-D7*$C$3</f>
        <v>-8.90909090909091</v>
      </c>
      <c r="E14" s="15">
        <f>E10-E7*$C$3</f>
        <v>-1.5709090909090908</v>
      </c>
      <c r="F14" s="16">
        <f t="shared" si="0"/>
        <v>-1.5709090909090908</v>
      </c>
      <c r="G14" s="16">
        <f t="shared" si="1"/>
        <v>-10.48</v>
      </c>
    </row>
    <row r="15" spans="2:7" ht="14.25">
      <c r="B15" s="10" t="s">
        <v>17</v>
      </c>
      <c r="C15" s="15">
        <f>C14+C12</f>
        <v>11.666666666666668</v>
      </c>
      <c r="D15" s="15">
        <f>D14+D12</f>
        <v>0.7575757575757578</v>
      </c>
      <c r="E15" s="15">
        <f>E14+E12</f>
        <v>10.909090909090908</v>
      </c>
      <c r="F15" s="16">
        <f t="shared" si="0"/>
        <v>11.666666666666668</v>
      </c>
      <c r="G15" s="16">
        <f t="shared" si="1"/>
        <v>0.7575757575757578</v>
      </c>
    </row>
    <row r="16" spans="2:7" ht="14.25">
      <c r="B16" s="10" t="s">
        <v>26</v>
      </c>
      <c r="C16" s="15">
        <f>-C11</f>
        <v>-7.533333333333333</v>
      </c>
      <c r="D16" s="15">
        <f>-D11</f>
        <v>0.7575757575757576</v>
      </c>
      <c r="E16" s="15">
        <f>-E11</f>
        <v>-8.290909090909091</v>
      </c>
      <c r="F16" s="16">
        <f>MAX(C16:E16)</f>
        <v>0.7575757575757576</v>
      </c>
      <c r="G16" s="16">
        <f>MIN(C16:E16)</f>
        <v>-8.290909090909091</v>
      </c>
    </row>
    <row r="17" spans="2:7" ht="14.25">
      <c r="B17" s="10" t="s">
        <v>21</v>
      </c>
      <c r="C17" s="15">
        <f>IF((C$13*C$14)&lt;0,C10/C7,"")</f>
        <v>1.3800000000000001</v>
      </c>
      <c r="D17" s="15">
        <f>IF((D$13*D$14)&lt;0,D10/D7,"")</f>
        <v>1.7727272727272727</v>
      </c>
      <c r="E17" s="15">
        <f>IF((E$13*E$14)&lt;0,E10/E7,"")</f>
      </c>
      <c r="F17" s="16">
        <f t="shared" si="0"/>
        <v>1.7727272727272727</v>
      </c>
      <c r="G17" s="16">
        <f t="shared" si="1"/>
        <v>1.3800000000000001</v>
      </c>
    </row>
    <row r="18" spans="2:7" ht="14.25">
      <c r="B18" s="10" t="s">
        <v>18</v>
      </c>
      <c r="C18" s="15">
        <f>IF((C$13*C$14)&lt;0,C10^2/2/C7,"")</f>
        <v>3.8088000000000006</v>
      </c>
      <c r="D18" s="15">
        <f>IF((D$13*D$14)&lt;0,D10^2/2/D7,"")</f>
        <v>6.285123966942149</v>
      </c>
      <c r="E18" s="15">
        <f>IF((E$13*E$14)&lt;0,E10^2/2/E7,"")</f>
      </c>
      <c r="F18" s="16">
        <f>MAX(C18:E18)</f>
        <v>6.285123966942149</v>
      </c>
      <c r="G18" s="16">
        <f>MIN(C18:E18)</f>
        <v>3.8088000000000006</v>
      </c>
    </row>
    <row r="19" spans="2:9" ht="14.25">
      <c r="B19" s="10" t="s">
        <v>23</v>
      </c>
      <c r="C19" s="15">
        <f>IF((C$13*C$14)&lt;0,2*C10/C7,"")</f>
        <v>2.7600000000000002</v>
      </c>
      <c r="D19" s="15">
        <f>IF((D$13*D$14)&lt;0,2*D10/D7,"")</f>
        <v>3.5454545454545454</v>
      </c>
      <c r="E19" s="15">
        <f>IF((E$13*E$14)&lt;0,2*E10/E7,"")</f>
      </c>
      <c r="F19" s="16">
        <f>MAX(C19:E19)</f>
        <v>3.5454545454545454</v>
      </c>
      <c r="G19" s="16">
        <f>MIN(C19:E19)</f>
        <v>2.7600000000000002</v>
      </c>
      <c r="I19" s="17"/>
    </row>
    <row r="20" spans="2:7" ht="14.25">
      <c r="B20" s="10" t="s">
        <v>22</v>
      </c>
      <c r="C20" s="15">
        <f>IF((C$15*C$16)&lt;0,C11/C8,"")</f>
        <v>1.8833333333333333</v>
      </c>
      <c r="D20" s="15">
        <f>IF((D$15*D$16)&lt;0,D11/D8,"")</f>
      </c>
      <c r="E20" s="15">
        <f>IF((E$15*E$16)&lt;0,E11/E8,"")</f>
        <v>2.0727272727272728</v>
      </c>
      <c r="F20" s="16">
        <f>MAX(C20:E20)</f>
        <v>2.0727272727272728</v>
      </c>
      <c r="G20" s="16">
        <f>MIN(C20:E20)</f>
        <v>1.8833333333333333</v>
      </c>
    </row>
    <row r="21" spans="2:9" ht="14.25">
      <c r="B21" s="10" t="s">
        <v>19</v>
      </c>
      <c r="C21" s="15">
        <f>IF((C$15*C$16)&lt;0,C11^2/2/C8,"")</f>
        <v>7.0938888888888885</v>
      </c>
      <c r="D21" s="15">
        <f>IF((D$15*D$16)&lt;0,D11^2/2/D8,"")</f>
      </c>
      <c r="E21" s="15">
        <f>IF((E$15*E$16)&lt;0,E11^2/2/E8,"")</f>
        <v>8.592396694214877</v>
      </c>
      <c r="F21" s="16">
        <f t="shared" si="0"/>
        <v>8.592396694214877</v>
      </c>
      <c r="G21" s="16">
        <f t="shared" si="1"/>
        <v>7.0938888888888885</v>
      </c>
      <c r="I21" s="17"/>
    </row>
    <row r="22" spans="2:10" ht="14.25">
      <c r="B22" s="10" t="s">
        <v>24</v>
      </c>
      <c r="C22" s="15">
        <f>IF((C$15*C$16)&lt;0,2*C11/C8,"")</f>
        <v>3.7666666666666666</v>
      </c>
      <c r="D22" s="15">
        <f>IF((D$15*D$16)&lt;0,2*D11/D8,"")</f>
      </c>
      <c r="E22" s="15">
        <f>IF((E$15*E$16)&lt;0,2*E11/E8,"")</f>
        <v>4.1454545454545455</v>
      </c>
      <c r="F22" s="16">
        <f>MAX(C22:E22)</f>
        <v>4.1454545454545455</v>
      </c>
      <c r="G22" s="16">
        <f>MIN(C22:E22)</f>
        <v>3.7666666666666666</v>
      </c>
      <c r="J22" s="18"/>
    </row>
    <row r="25" ht="14.25"/>
    <row r="26" ht="14.25"/>
    <row r="27" ht="14.25"/>
    <row r="28" ht="14.25"/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headerFooter alignWithMargins="0">
    <oddHeader>&amp;C&amp;"Comic Sans MS,Normale"&amp;9© Carlo Palatella carlopala@tiscali.it http://web.tiscali.it/Didattica</oddHeader>
  </headerFooter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 PALATELLA</dc:creator>
  <cp:keywords/>
  <dc:description/>
  <cp:lastModifiedBy>Carlo Palatella</cp:lastModifiedBy>
  <cp:lastPrinted>2002-09-03T12:01:44Z</cp:lastPrinted>
  <dcterms:created xsi:type="dcterms:W3CDTF">1996-08-13T12:50:40Z</dcterms:created>
  <dcterms:modified xsi:type="dcterms:W3CDTF">2002-09-03T12:08:31Z</dcterms:modified>
  <cp:category/>
  <cp:version/>
  <cp:contentType/>
  <cp:contentStatus/>
</cp:coreProperties>
</file>