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40" activeTab="0"/>
  </bookViews>
  <sheets>
    <sheet name="Leasing" sheetId="1" r:id="rId1"/>
    <sheet name="Foglio2" sheetId="2" r:id="rId2"/>
  </sheets>
  <definedNames>
    <definedName name="Aliq">'Leasing'!$B$11</definedName>
    <definedName name="_xlnm.Print_Area" localSheetId="0">'Leasing'!$A$1:$L$38</definedName>
    <definedName name="Canoni">'Leasing'!$G$28:$G$37</definedName>
    <definedName name="Costo">'Leasing'!$B$9</definedName>
    <definedName name="Denominazione">'Leasing'!$B$3</definedName>
    <definedName name="fine" localSheetId="0">'Leasing'!$H$22</definedName>
    <definedName name="fine">#REF!</definedName>
    <definedName name="inizio" localSheetId="0">'Leasing'!$H$21</definedName>
    <definedName name="inizio">#REF!</definedName>
    <definedName name="MaxiCanone">'Leasing'!$G$10</definedName>
    <definedName name="NumRate">'Leasing'!$G$12</definedName>
    <definedName name="Periodi">'Leasing'!$B$28:$B$37</definedName>
    <definedName name="Rata">'Leasing'!$G$11</definedName>
    <definedName name="RifBene">'Leasing'!$B$7</definedName>
    <definedName name="RifContr">'Leasing'!$B$5</definedName>
    <definedName name="Riscatto">'Leasing'!$H$17</definedName>
  </definedNames>
  <calcPr fullCalcOnLoad="1"/>
</workbook>
</file>

<file path=xl/comments1.xml><?xml version="1.0" encoding="utf-8"?>
<comments xmlns="http://schemas.openxmlformats.org/spreadsheetml/2006/main">
  <authors>
    <author>Riccardo</author>
  </authors>
  <commentList>
    <comment ref="L27" authorId="0">
      <text>
        <r>
          <rPr>
            <sz val="12"/>
            <rFont val="Tahoma"/>
            <family val="2"/>
          </rPr>
          <t>E' il valore da considerare ai fini IRAP in diminuzione del costo per godimento di beni di terzi.</t>
        </r>
      </text>
    </comment>
  </commentList>
</comments>
</file>

<file path=xl/sharedStrings.xml><?xml version="1.0" encoding="utf-8"?>
<sst xmlns="http://schemas.openxmlformats.org/spreadsheetml/2006/main" count="51" uniqueCount="40">
  <si>
    <t>AZIENDA</t>
  </si>
  <si>
    <t>Riferimenti contratto</t>
  </si>
  <si>
    <t>Riferimenti bene</t>
  </si>
  <si>
    <t>Data di consegna del bene (inizio del periodo di competenza):</t>
  </si>
  <si>
    <t>Data prevista per il riscatto del bene (termine del periodo di competenza):</t>
  </si>
  <si>
    <t>Durata in giorni (periodo di competenza):</t>
  </si>
  <si>
    <t>competenza giornaliera</t>
  </si>
  <si>
    <t>esercizio chiuso al</t>
  </si>
  <si>
    <t>durata in giorni dell'esercizio</t>
  </si>
  <si>
    <t>interessi impliciti netti di competenza dell'esercizio</t>
  </si>
  <si>
    <t>Note</t>
  </si>
  <si>
    <t>indicizzazione       (+/-) imputata in conto economico nell'esercizio</t>
  </si>
  <si>
    <t>Aliquota IVA di riferimento (obbligatoria solo se indetraibile):</t>
  </si>
  <si>
    <t>Calcolo RISCONTI - RATEI ED INTERESSI IMPLICITI NEI LEASING X AUTOVETTURE</t>
  </si>
  <si>
    <t>Costo di acquisto</t>
  </si>
  <si>
    <t>Aliquota Iva</t>
  </si>
  <si>
    <t>Maxi - Canone</t>
  </si>
  <si>
    <t>Corrispettivo Complessivo del Leasing</t>
  </si>
  <si>
    <t>Interessi di Leasing</t>
  </si>
  <si>
    <t>Canoni di Leasing Indeducibili</t>
  </si>
  <si>
    <t>Canoni di Leasing Civilistici</t>
  </si>
  <si>
    <t>Canoni di Leasing Fiscali</t>
  </si>
  <si>
    <t>Canoni di Leasing iscritto in contabilità</t>
  </si>
  <si>
    <t>Rata Periodica</t>
  </si>
  <si>
    <t>Numero Rate</t>
  </si>
  <si>
    <t>Rate Complessive</t>
  </si>
  <si>
    <t>Limite Agenti</t>
  </si>
  <si>
    <t>Limite Altri</t>
  </si>
  <si>
    <t>% Deduc.Agenti</t>
  </si>
  <si>
    <t>% Deduc.Altri</t>
  </si>
  <si>
    <t>Risconto Attivo</t>
  </si>
  <si>
    <t>Rateo Passivo</t>
  </si>
  <si>
    <t>Interessi impliciti di competenza dell'esercizio</t>
  </si>
  <si>
    <t>Corrispettivo del  Leasing</t>
  </si>
  <si>
    <t/>
  </si>
  <si>
    <t>modello aggiornato al 09/06/1999</t>
  </si>
  <si>
    <t>STUDIO:</t>
  </si>
  <si>
    <t>INDIRIZZO:</t>
  </si>
  <si>
    <t>CITTA':</t>
  </si>
  <si>
    <t>P.IVA:</t>
  </si>
</sst>
</file>

<file path=xl/styles.xml><?xml version="1.0" encoding="utf-8"?>
<styleSheet xmlns="http://schemas.openxmlformats.org/spreadsheetml/2006/main">
  <numFmts count="1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0000"/>
    <numFmt numFmtId="165" formatCode="0.0000"/>
    <numFmt numFmtId="166" formatCode="0.000"/>
    <numFmt numFmtId="167" formatCode="dd\-mmm\-yyyy"/>
    <numFmt numFmtId="168" formatCode="_-* #,##0.0_-;\-* #,##0.0_-;_-* &quot;-&quot;_-;_-@_-"/>
    <numFmt numFmtId="169" formatCode="_-* #,##0.0_-;\-* #,##0.0_-;_-* &quot;-&quot;?_-;_-@_-"/>
    <numFmt numFmtId="170" formatCode="0.0%"/>
    <numFmt numFmtId="171" formatCode="0.000%"/>
    <numFmt numFmtId="172" formatCode="0.0000%"/>
    <numFmt numFmtId="173" formatCode="0.00000%"/>
    <numFmt numFmtId="174" formatCode="0.000000%"/>
  </numFmts>
  <fonts count="19">
    <font>
      <sz val="10"/>
      <name val="Arial"/>
      <family val="0"/>
    </font>
    <font>
      <b/>
      <sz val="10"/>
      <name val="Arial"/>
      <family val="2"/>
    </font>
    <font>
      <b/>
      <sz val="11"/>
      <name val="Arial Narrow"/>
      <family val="0"/>
    </font>
    <font>
      <sz val="10"/>
      <color indexed="10"/>
      <name val="Arial"/>
      <family val="2"/>
    </font>
    <font>
      <sz val="8"/>
      <name val="Arial Narrow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sz val="8"/>
      <name val="Tahoma"/>
      <family val="2"/>
    </font>
    <font>
      <sz val="10"/>
      <color indexed="18"/>
      <name val="Arial"/>
      <family val="2"/>
    </font>
    <font>
      <u val="single"/>
      <sz val="10"/>
      <color indexed="12"/>
      <name val="Arial"/>
      <family val="0"/>
    </font>
    <font>
      <sz val="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2"/>
      <name val="Arial"/>
      <family val="2"/>
    </font>
    <font>
      <u val="single"/>
      <sz val="7"/>
      <color indexed="36"/>
      <name val="Arial"/>
      <family val="0"/>
    </font>
    <font>
      <sz val="12"/>
      <name val="Tahoma"/>
      <family val="2"/>
    </font>
    <font>
      <b/>
      <sz val="12"/>
      <color indexed="8"/>
      <name val="Arial"/>
      <family val="2"/>
    </font>
    <font>
      <sz val="11"/>
      <name val="Arial Narrow"/>
      <family val="2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lightTrellis">
        <bgColor indexed="22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167" fontId="0" fillId="2" borderId="1" xfId="19" applyNumberFormat="1" applyFill="1" applyBorder="1" applyAlignment="1" applyProtection="1">
      <alignment horizontal="center"/>
      <protection locked="0"/>
    </xf>
    <xf numFmtId="41" fontId="0" fillId="2" borderId="1" xfId="19" applyNumberFormat="1" applyFill="1" applyBorder="1" applyAlignment="1" applyProtection="1">
      <alignment horizontal="center"/>
      <protection locked="0"/>
    </xf>
    <xf numFmtId="3" fontId="0" fillId="0" borderId="2" xfId="19" applyNumberFormat="1" applyBorder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4" fillId="0" borderId="0" xfId="0" applyFont="1" applyFill="1" applyAlignment="1" applyProtection="1">
      <alignment/>
      <protection hidden="1"/>
    </xf>
    <xf numFmtId="0" fontId="1" fillId="0" borderId="3" xfId="0" applyFont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3" xfId="19" applyFont="1" applyBorder="1" applyProtection="1">
      <alignment/>
      <protection hidden="1"/>
    </xf>
    <xf numFmtId="3" fontId="1" fillId="0" borderId="0" xfId="19" applyNumberFormat="1" applyFont="1" applyBorder="1" applyProtection="1">
      <alignment/>
      <protection hidden="1"/>
    </xf>
    <xf numFmtId="0" fontId="6" fillId="0" borderId="0" xfId="0" applyFont="1" applyFill="1" applyAlignment="1" applyProtection="1">
      <alignment horizontal="right"/>
      <protection hidden="1"/>
    </xf>
    <xf numFmtId="0" fontId="0" fillId="0" borderId="0" xfId="19" applyProtection="1">
      <alignment/>
      <protection hidden="1"/>
    </xf>
    <xf numFmtId="3" fontId="0" fillId="0" borderId="0" xfId="19" applyNumberFormat="1" applyProtection="1">
      <alignment/>
      <protection hidden="1"/>
    </xf>
    <xf numFmtId="3" fontId="0" fillId="0" borderId="0" xfId="19" applyNumberFormat="1" applyBorder="1" applyProtection="1">
      <alignment/>
      <protection hidden="1"/>
    </xf>
    <xf numFmtId="0" fontId="2" fillId="0" borderId="0" xfId="19" applyFont="1" applyProtection="1">
      <alignment/>
      <protection hidden="1"/>
    </xf>
    <xf numFmtId="0" fontId="0" fillId="0" borderId="0" xfId="19" applyFont="1" applyBorder="1" applyProtection="1">
      <alignment/>
      <protection hidden="1"/>
    </xf>
    <xf numFmtId="3" fontId="0" fillId="0" borderId="4" xfId="19" applyNumberFormat="1" applyFont="1" applyBorder="1" applyAlignment="1" applyProtection="1">
      <alignment horizontal="center" vertical="center" wrapText="1"/>
      <protection hidden="1"/>
    </xf>
    <xf numFmtId="3" fontId="0" fillId="0" borderId="4" xfId="19" applyNumberFormat="1" applyFill="1" applyBorder="1" applyProtection="1">
      <alignment/>
      <protection hidden="1"/>
    </xf>
    <xf numFmtId="3" fontId="0" fillId="0" borderId="4" xfId="19" applyNumberFormat="1" applyBorder="1" applyProtection="1">
      <alignment/>
      <protection hidden="1"/>
    </xf>
    <xf numFmtId="0" fontId="0" fillId="0" borderId="0" xfId="19" applyFont="1" applyAlignment="1" applyProtection="1">
      <alignment horizontal="left"/>
      <protection hidden="1"/>
    </xf>
    <xf numFmtId="0" fontId="0" fillId="0" borderId="0" xfId="19" applyAlignment="1" applyProtection="1">
      <alignment horizontal="center"/>
      <protection hidden="1"/>
    </xf>
    <xf numFmtId="0" fontId="0" fillId="0" borderId="0" xfId="19" applyBorder="1" applyAlignment="1" applyProtection="1">
      <alignment horizontal="center"/>
      <protection hidden="1"/>
    </xf>
    <xf numFmtId="0" fontId="0" fillId="0" borderId="0" xfId="19" applyFont="1" applyAlignment="1" applyProtection="1">
      <alignment horizontal="center"/>
      <protection hidden="1"/>
    </xf>
    <xf numFmtId="0" fontId="0" fillId="0" borderId="4" xfId="19" applyBorder="1" applyAlignment="1" applyProtection="1">
      <alignment horizontal="right"/>
      <protection hidden="1"/>
    </xf>
    <xf numFmtId="41" fontId="0" fillId="0" borderId="4" xfId="18" applyBorder="1" applyAlignment="1" applyProtection="1">
      <alignment horizontal="right"/>
      <protection hidden="1"/>
    </xf>
    <xf numFmtId="41" fontId="3" fillId="0" borderId="0" xfId="18" applyFont="1" applyBorder="1" applyAlignment="1" applyProtection="1">
      <alignment horizontal="right"/>
      <protection hidden="1"/>
    </xf>
    <xf numFmtId="3" fontId="0" fillId="0" borderId="4" xfId="19" applyNumberFormat="1" applyBorder="1" applyAlignment="1" applyProtection="1">
      <alignment horizontal="right"/>
      <protection hidden="1"/>
    </xf>
    <xf numFmtId="3" fontId="0" fillId="0" borderId="4" xfId="19" applyNumberFormat="1" applyFont="1" applyBorder="1" applyProtection="1">
      <alignment/>
      <protection hidden="1"/>
    </xf>
    <xf numFmtId="0" fontId="10" fillId="0" borderId="0" xfId="0" applyFont="1" applyFill="1" applyAlignment="1" applyProtection="1">
      <alignment horizontal="right"/>
      <protection hidden="1"/>
    </xf>
    <xf numFmtId="0" fontId="0" fillId="3" borderId="0" xfId="0" applyFill="1" applyAlignment="1">
      <alignment/>
    </xf>
    <xf numFmtId="41" fontId="3" fillId="0" borderId="0" xfId="18" applyFont="1" applyBorder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left" vertical="center" wrapText="1"/>
      <protection hidden="1"/>
    </xf>
    <xf numFmtId="0" fontId="0" fillId="0" borderId="5" xfId="19" applyBorder="1" applyAlignment="1" applyProtection="1">
      <alignment horizontal="left"/>
      <protection hidden="1"/>
    </xf>
    <xf numFmtId="0" fontId="0" fillId="0" borderId="6" xfId="19" applyBorder="1" applyAlignment="1" applyProtection="1">
      <alignment horizontal="left"/>
      <protection hidden="1"/>
    </xf>
    <xf numFmtId="0" fontId="12" fillId="3" borderId="0" xfId="0" applyFont="1" applyFill="1" applyAlignment="1">
      <alignment/>
    </xf>
    <xf numFmtId="0" fontId="11" fillId="3" borderId="0" xfId="0" applyFont="1" applyFill="1" applyAlignment="1">
      <alignment/>
    </xf>
    <xf numFmtId="168" fontId="2" fillId="0" borderId="0" xfId="19" applyNumberFormat="1" applyFont="1" applyProtection="1">
      <alignment/>
      <protection hidden="1"/>
    </xf>
    <xf numFmtId="10" fontId="0" fillId="0" borderId="4" xfId="20" applyNumberFormat="1" applyBorder="1" applyAlignment="1" applyProtection="1">
      <alignment horizontal="right"/>
      <protection hidden="1"/>
    </xf>
    <xf numFmtId="49" fontId="1" fillId="0" borderId="0" xfId="19" applyNumberFormat="1" applyFont="1" applyFill="1" applyBorder="1" applyAlignment="1" applyProtection="1">
      <alignment horizontal="left"/>
      <protection locked="0"/>
    </xf>
    <xf numFmtId="41" fontId="6" fillId="0" borderId="0" xfId="18" applyFont="1" applyFill="1" applyBorder="1" applyAlignment="1" applyProtection="1">
      <alignment horizontal="right"/>
      <protection locked="0"/>
    </xf>
    <xf numFmtId="41" fontId="10" fillId="0" borderId="0" xfId="18" applyFont="1" applyFill="1" applyBorder="1" applyAlignment="1" applyProtection="1">
      <alignment horizontal="right"/>
      <protection locked="0"/>
    </xf>
    <xf numFmtId="3" fontId="8" fillId="0" borderId="0" xfId="19" applyNumberFormat="1" applyFont="1" applyFill="1" applyBorder="1" applyAlignment="1" applyProtection="1">
      <alignment horizontal="left" vertical="top"/>
      <protection hidden="1"/>
    </xf>
    <xf numFmtId="0" fontId="0" fillId="0" borderId="5" xfId="19" applyFont="1" applyBorder="1" applyAlignment="1" applyProtection="1">
      <alignment horizontal="left"/>
      <protection hidden="1"/>
    </xf>
    <xf numFmtId="3" fontId="0" fillId="2" borderId="1" xfId="19" applyNumberFormat="1" applyFont="1" applyFill="1" applyBorder="1" applyAlignment="1" applyProtection="1">
      <alignment horizontal="right"/>
      <protection locked="0"/>
    </xf>
    <xf numFmtId="3" fontId="0" fillId="0" borderId="0" xfId="19" applyNumberFormat="1" applyFont="1" applyBorder="1" applyProtection="1">
      <alignment/>
      <protection hidden="1"/>
    </xf>
    <xf numFmtId="41" fontId="0" fillId="0" borderId="4" xfId="18" applyBorder="1" applyAlignment="1" applyProtection="1">
      <alignment/>
      <protection hidden="1"/>
    </xf>
    <xf numFmtId="41" fontId="0" fillId="0" borderId="4" xfId="19" applyNumberFormat="1" applyBorder="1" applyAlignment="1" applyProtection="1">
      <alignment horizontal="right"/>
      <protection hidden="1"/>
    </xf>
    <xf numFmtId="3" fontId="0" fillId="4" borderId="4" xfId="19" applyNumberFormat="1" applyFill="1" applyBorder="1" applyProtection="1">
      <alignment/>
      <protection hidden="1"/>
    </xf>
    <xf numFmtId="10" fontId="1" fillId="4" borderId="4" xfId="20" applyNumberFormat="1" applyFont="1" applyFill="1" applyBorder="1" applyAlignment="1" applyProtection="1">
      <alignment horizontal="right"/>
      <protection locked="0"/>
    </xf>
    <xf numFmtId="41" fontId="1" fillId="0" borderId="0" xfId="18" applyFont="1" applyFill="1" applyBorder="1" applyAlignment="1" applyProtection="1">
      <alignment horizontal="right"/>
      <protection locked="0"/>
    </xf>
    <xf numFmtId="3" fontId="0" fillId="2" borderId="4" xfId="19" applyNumberFormat="1" applyFill="1" applyBorder="1" applyProtection="1">
      <alignment/>
      <protection hidden="1"/>
    </xf>
    <xf numFmtId="0" fontId="0" fillId="0" borderId="1" xfId="0" applyBorder="1" applyAlignment="1" applyProtection="1">
      <alignment/>
      <protection hidden="1"/>
    </xf>
    <xf numFmtId="0" fontId="0" fillId="0" borderId="6" xfId="0" applyBorder="1" applyAlignment="1">
      <alignment/>
    </xf>
    <xf numFmtId="3" fontId="0" fillId="0" borderId="7" xfId="19" applyNumberFormat="1" applyFont="1" applyBorder="1" applyAlignment="1" applyProtection="1">
      <alignment/>
      <protection hidden="1"/>
    </xf>
    <xf numFmtId="0" fontId="0" fillId="0" borderId="8" xfId="0" applyBorder="1" applyAlignment="1">
      <alignment/>
    </xf>
    <xf numFmtId="3" fontId="0" fillId="0" borderId="1" xfId="19" applyNumberFormat="1" applyFont="1" applyFill="1" applyBorder="1" applyAlignment="1" applyProtection="1">
      <alignment horizontal="left" vertical="top"/>
      <protection hidden="1"/>
    </xf>
    <xf numFmtId="0" fontId="0" fillId="0" borderId="6" xfId="0" applyBorder="1" applyAlignment="1">
      <alignment horizontal="left" vertical="top"/>
    </xf>
    <xf numFmtId="0" fontId="0" fillId="3" borderId="0" xfId="0" applyFill="1" applyAlignment="1" applyProtection="1">
      <alignment/>
      <protection locked="0"/>
    </xf>
    <xf numFmtId="0" fontId="0" fillId="0" borderId="0" xfId="0" applyAlignment="1" applyProtection="1">
      <alignment/>
      <protection hidden="1" locked="0"/>
    </xf>
    <xf numFmtId="41" fontId="0" fillId="2" borderId="6" xfId="18" applyFill="1" applyBorder="1" applyAlignment="1" applyProtection="1">
      <alignment/>
      <protection hidden="1" locked="0"/>
    </xf>
    <xf numFmtId="41" fontId="0" fillId="2" borderId="6" xfId="18" applyFill="1" applyBorder="1" applyAlignment="1" applyProtection="1">
      <alignment/>
      <protection hidden="1"/>
    </xf>
    <xf numFmtId="174" fontId="0" fillId="0" borderId="0" xfId="20" applyNumberFormat="1" applyAlignment="1" applyProtection="1">
      <alignment/>
      <protection hidden="1"/>
    </xf>
    <xf numFmtId="0" fontId="0" fillId="0" borderId="4" xfId="0" applyBorder="1" applyAlignment="1" applyProtection="1">
      <alignment horizontal="right"/>
      <protection hidden="1"/>
    </xf>
    <xf numFmtId="0" fontId="0" fillId="0" borderId="4" xfId="0" applyBorder="1" applyAlignment="1" applyProtection="1" quotePrefix="1">
      <alignment horizontal="right"/>
      <protection hidden="1"/>
    </xf>
    <xf numFmtId="9" fontId="17" fillId="2" borderId="4" xfId="19" applyNumberFormat="1" applyFont="1" applyFill="1" applyBorder="1" applyProtection="1">
      <alignment/>
      <protection hidden="1"/>
    </xf>
    <xf numFmtId="0" fontId="0" fillId="0" borderId="0" xfId="0" applyFill="1" applyBorder="1" applyAlignment="1" applyProtection="1">
      <alignment horizontal="left" vertical="top"/>
      <protection locked="0"/>
    </xf>
    <xf numFmtId="41" fontId="17" fillId="2" borderId="4" xfId="18" applyFont="1" applyFill="1" applyBorder="1" applyAlignment="1" applyProtection="1">
      <alignment/>
      <protection hidden="1"/>
    </xf>
    <xf numFmtId="9" fontId="0" fillId="2" borderId="1" xfId="19" applyNumberFormat="1" applyFont="1" applyFill="1" applyBorder="1" applyAlignment="1" applyProtection="1">
      <alignment horizontal="right"/>
      <protection locked="0"/>
    </xf>
    <xf numFmtId="3" fontId="0" fillId="0" borderId="7" xfId="19" applyNumberFormat="1" applyFont="1" applyFill="1" applyBorder="1" applyAlignment="1" applyProtection="1">
      <alignment horizontal="left" vertical="top"/>
      <protection hidden="1"/>
    </xf>
    <xf numFmtId="3" fontId="0" fillId="0" borderId="9" xfId="19" applyNumberFormat="1" applyFont="1" applyBorder="1" applyAlignment="1" applyProtection="1">
      <alignment/>
      <protection hidden="1"/>
    </xf>
    <xf numFmtId="0" fontId="0" fillId="0" borderId="8" xfId="0" applyBorder="1" applyAlignment="1">
      <alignment horizontal="left" vertical="top"/>
    </xf>
    <xf numFmtId="174" fontId="0" fillId="0" borderId="0" xfId="20" applyNumberFormat="1" applyBorder="1" applyAlignment="1" applyProtection="1">
      <alignment/>
      <protection hidden="1"/>
    </xf>
    <xf numFmtId="41" fontId="0" fillId="0" borderId="0" xfId="18" applyFill="1" applyBorder="1" applyAlignment="1" applyProtection="1">
      <alignment/>
      <protection hidden="1" locked="0"/>
    </xf>
    <xf numFmtId="10" fontId="0" fillId="0" borderId="0" xfId="20" applyNumberFormat="1" applyAlignment="1" applyProtection="1">
      <alignment/>
      <protection hidden="1"/>
    </xf>
    <xf numFmtId="41" fontId="1" fillId="4" borderId="4" xfId="18" applyFont="1" applyFill="1" applyBorder="1" applyAlignment="1" applyProtection="1">
      <alignment horizontal="right"/>
      <protection hidden="1" locked="0"/>
    </xf>
    <xf numFmtId="0" fontId="0" fillId="0" borderId="6" xfId="19" applyBorder="1" applyAlignment="1" applyProtection="1">
      <alignment horizontal="left"/>
      <protection hidden="1"/>
    </xf>
    <xf numFmtId="0" fontId="0" fillId="0" borderId="5" xfId="19" applyFont="1" applyBorder="1" applyAlignment="1" applyProtection="1">
      <alignment horizontal="left"/>
      <protection hidden="1"/>
    </xf>
    <xf numFmtId="0" fontId="0" fillId="2" borderId="10" xfId="0" applyFill="1" applyBorder="1" applyAlignment="1" applyProtection="1">
      <alignment horizontal="left" vertical="top"/>
      <protection hidden="1" locked="0"/>
    </xf>
    <xf numFmtId="0" fontId="0" fillId="2" borderId="3" xfId="0" applyFill="1" applyBorder="1" applyAlignment="1" applyProtection="1">
      <alignment horizontal="left" vertical="top"/>
      <protection hidden="1" locked="0"/>
    </xf>
    <xf numFmtId="0" fontId="0" fillId="2" borderId="11" xfId="0" applyFill="1" applyBorder="1" applyAlignment="1" applyProtection="1">
      <alignment horizontal="left" vertical="top"/>
      <protection hidden="1" locked="0"/>
    </xf>
    <xf numFmtId="0" fontId="0" fillId="0" borderId="3" xfId="19" applyFont="1" applyBorder="1" applyAlignment="1" applyProtection="1">
      <alignment/>
      <protection hidden="1"/>
    </xf>
    <xf numFmtId="49" fontId="1" fillId="2" borderId="1" xfId="19" applyNumberFormat="1" applyFont="1" applyFill="1" applyBorder="1" applyAlignment="1" applyProtection="1">
      <alignment horizontal="left"/>
      <protection locked="0"/>
    </xf>
    <xf numFmtId="49" fontId="1" fillId="2" borderId="5" xfId="19" applyNumberFormat="1" applyFont="1" applyFill="1" applyBorder="1" applyAlignment="1" applyProtection="1">
      <alignment horizontal="left"/>
      <protection locked="0"/>
    </xf>
    <xf numFmtId="49" fontId="1" fillId="2" borderId="6" xfId="19" applyNumberFormat="1" applyFont="1" applyFill="1" applyBorder="1" applyAlignment="1" applyProtection="1">
      <alignment horizontal="left"/>
      <protection locked="0"/>
    </xf>
    <xf numFmtId="0" fontId="0" fillId="5" borderId="2" xfId="19" applyFill="1" applyBorder="1" applyAlignment="1" applyProtection="1">
      <alignment horizontal="center"/>
      <protection hidden="1"/>
    </xf>
    <xf numFmtId="0" fontId="0" fillId="5" borderId="12" xfId="19" applyFill="1" applyBorder="1" applyAlignment="1" applyProtection="1">
      <alignment horizontal="center"/>
      <protection hidden="1"/>
    </xf>
    <xf numFmtId="0" fontId="0" fillId="5" borderId="13" xfId="19" applyFill="1" applyBorder="1" applyAlignment="1" applyProtection="1">
      <alignment horizontal="center"/>
      <protection hidden="1"/>
    </xf>
    <xf numFmtId="0" fontId="0" fillId="5" borderId="9" xfId="19" applyFill="1" applyBorder="1" applyAlignment="1" applyProtection="1">
      <alignment horizontal="center"/>
      <protection hidden="1"/>
    </xf>
    <xf numFmtId="0" fontId="0" fillId="2" borderId="13" xfId="0" applyFill="1" applyBorder="1" applyAlignment="1" applyProtection="1">
      <alignment horizontal="left" vertical="top"/>
      <protection hidden="1" locked="0"/>
    </xf>
    <xf numFmtId="0" fontId="0" fillId="2" borderId="0" xfId="0" applyFill="1" applyBorder="1" applyAlignment="1" applyProtection="1">
      <alignment horizontal="left" vertical="top"/>
      <protection hidden="1" locked="0"/>
    </xf>
    <xf numFmtId="0" fontId="0" fillId="2" borderId="14" xfId="0" applyFill="1" applyBorder="1" applyAlignment="1" applyProtection="1">
      <alignment horizontal="left" vertical="top"/>
      <protection hidden="1" locked="0"/>
    </xf>
    <xf numFmtId="0" fontId="3" fillId="0" borderId="0" xfId="0" applyFont="1" applyAlignment="1" applyProtection="1">
      <alignment horizontal="left" vertical="center" wrapText="1"/>
      <protection hidden="1"/>
    </xf>
    <xf numFmtId="0" fontId="0" fillId="0" borderId="5" xfId="19" applyBorder="1" applyAlignment="1" applyProtection="1">
      <alignment horizontal="left"/>
      <protection hidden="1"/>
    </xf>
    <xf numFmtId="0" fontId="0" fillId="0" borderId="3" xfId="0" applyBorder="1" applyAlignment="1">
      <alignment/>
    </xf>
    <xf numFmtId="0" fontId="16" fillId="6" borderId="15" xfId="0" applyFont="1" applyFill="1" applyBorder="1" applyAlignment="1">
      <alignment horizontal="center" vertical="center"/>
    </xf>
    <xf numFmtId="0" fontId="13" fillId="0" borderId="0" xfId="0" applyFont="1" applyAlignment="1">
      <alignment/>
    </xf>
    <xf numFmtId="0" fontId="0" fillId="2" borderId="7" xfId="0" applyFill="1" applyBorder="1" applyAlignment="1" applyProtection="1">
      <alignment horizontal="left" vertical="top"/>
      <protection hidden="1" locked="0"/>
    </xf>
    <xf numFmtId="0" fontId="0" fillId="2" borderId="16" xfId="0" applyFill="1" applyBorder="1" applyAlignment="1" applyProtection="1">
      <alignment horizontal="left" vertical="top"/>
      <protection hidden="1" locked="0"/>
    </xf>
    <xf numFmtId="0" fontId="0" fillId="2" borderId="8" xfId="0" applyFill="1" applyBorder="1" applyAlignment="1" applyProtection="1">
      <alignment horizontal="left" vertical="top"/>
      <protection hidden="1" locked="0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Normale_Foglio1 (5)" xfId="19"/>
    <cellStyle name="Percent" xfId="20"/>
    <cellStyle name="Currency" xfId="21"/>
    <cellStyle name="Currency [0]" xfId="22"/>
  </cellStyles>
  <dxfs count="6">
    <dxf>
      <fill>
        <patternFill>
          <bgColor rgb="FFCCFFCC"/>
        </patternFill>
      </fill>
      <border/>
    </dxf>
    <dxf>
      <fill>
        <patternFill>
          <bgColor rgb="FFFF0000"/>
        </patternFill>
      </fill>
      <border/>
    </dxf>
    <dxf>
      <border/>
    </dxf>
    <dxf>
      <fill>
        <patternFill>
          <fgColor rgb="FFCCFFCC"/>
          <bgColor rgb="FFCCFFCC"/>
        </patternFill>
      </fill>
      <border/>
    </dxf>
    <dxf>
      <font>
        <b/>
        <i val="0"/>
        <color auto="1"/>
      </font>
      <fill>
        <patternFill>
          <bgColor rgb="FFFF8080"/>
        </patternFill>
      </fill>
      <border/>
    </dxf>
    <dxf>
      <font>
        <b/>
        <i val="0"/>
      </font>
      <fill>
        <patternFill>
          <bgColor rgb="FFFF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udiomeli.it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2">
    <pageSetUpPr fitToPage="1"/>
  </sheetPr>
  <dimension ref="A1:T40"/>
  <sheetViews>
    <sheetView showGridLines="0" tabSelected="1" showOutlineSymbols="0" zoomScale="75" zoomScaleNormal="75" workbookViewId="0" topLeftCell="A1">
      <selection activeCell="K2" sqref="K2"/>
    </sheetView>
  </sheetViews>
  <sheetFormatPr defaultColWidth="9.140625" defaultRowHeight="12.75"/>
  <cols>
    <col min="1" max="1" width="18.421875" style="4" customWidth="1"/>
    <col min="2" max="8" width="15.7109375" style="4" customWidth="1"/>
    <col min="9" max="9" width="14.00390625" style="4" customWidth="1"/>
    <col min="10" max="12" width="15.00390625" style="4" customWidth="1"/>
    <col min="13" max="16384" width="9.140625" style="4" customWidth="1"/>
  </cols>
  <sheetData>
    <row r="1" spans="1:20" ht="20.25">
      <c r="A1" s="94" t="s">
        <v>13</v>
      </c>
      <c r="B1" s="95"/>
      <c r="C1" s="95"/>
      <c r="D1" s="95"/>
      <c r="E1" s="95"/>
      <c r="F1" s="95"/>
      <c r="G1" s="95"/>
      <c r="H1" s="95"/>
      <c r="I1" s="5"/>
      <c r="J1" s="35" t="s">
        <v>36</v>
      </c>
      <c r="L1" s="34"/>
      <c r="M1" s="29"/>
      <c r="N1" s="29"/>
      <c r="O1" s="29"/>
      <c r="P1" s="29"/>
      <c r="Q1" s="29"/>
      <c r="R1" s="57">
        <v>2</v>
      </c>
      <c r="S1" s="58">
        <v>2</v>
      </c>
      <c r="T1" s="58">
        <v>1</v>
      </c>
    </row>
    <row r="2" spans="9:20" ht="20.25">
      <c r="I2" s="5"/>
      <c r="J2" s="35" t="s">
        <v>37</v>
      </c>
      <c r="K2" s="35"/>
      <c r="L2" s="35"/>
      <c r="M2" s="35"/>
      <c r="N2" s="35"/>
      <c r="O2" s="35"/>
      <c r="P2" s="35"/>
      <c r="Q2" s="35"/>
      <c r="R2" s="35"/>
      <c r="S2" s="58"/>
      <c r="T2" s="58"/>
    </row>
    <row r="3" spans="1:18" ht="20.25">
      <c r="A3" s="6" t="s">
        <v>0</v>
      </c>
      <c r="B3" s="81" t="s">
        <v>34</v>
      </c>
      <c r="C3" s="82"/>
      <c r="D3" s="82"/>
      <c r="E3" s="82"/>
      <c r="F3" s="82"/>
      <c r="G3" s="83"/>
      <c r="J3" s="35" t="s">
        <v>38</v>
      </c>
      <c r="K3" s="35"/>
      <c r="L3" s="35"/>
      <c r="M3" s="35"/>
      <c r="N3" s="35"/>
      <c r="O3" s="35"/>
      <c r="P3" s="35"/>
      <c r="Q3" s="35"/>
      <c r="R3" s="35"/>
    </row>
    <row r="4" spans="8:18" ht="20.25">
      <c r="H4" s="7"/>
      <c r="J4" s="35" t="s">
        <v>39</v>
      </c>
      <c r="K4" s="35"/>
      <c r="L4" s="35"/>
      <c r="M4" s="35"/>
      <c r="N4" s="35"/>
      <c r="O4" s="35"/>
      <c r="P4" s="35"/>
      <c r="Q4" s="35"/>
      <c r="R4" s="35"/>
    </row>
    <row r="5" spans="1:18" ht="15.75">
      <c r="A5" s="8" t="s">
        <v>1</v>
      </c>
      <c r="B5" s="81" t="s">
        <v>34</v>
      </c>
      <c r="C5" s="82"/>
      <c r="D5" s="82"/>
      <c r="E5" s="82"/>
      <c r="F5" s="82"/>
      <c r="G5" s="83"/>
      <c r="H5" s="9"/>
      <c r="K5" s="10"/>
      <c r="L5" s="28" t="s">
        <v>35</v>
      </c>
      <c r="M5" s="5"/>
      <c r="N5" s="5"/>
      <c r="O5" s="5"/>
      <c r="P5" s="5"/>
      <c r="Q5" s="5"/>
      <c r="R5" s="5"/>
    </row>
    <row r="6" spans="1:18" ht="12.75">
      <c r="A6" s="11"/>
      <c r="B6" s="12"/>
      <c r="C6" s="12"/>
      <c r="D6" s="12"/>
      <c r="E6" s="12"/>
      <c r="F6" s="12"/>
      <c r="G6" s="12"/>
      <c r="H6" s="13"/>
      <c r="K6" s="4" t="s">
        <v>10</v>
      </c>
      <c r="M6" s="5"/>
      <c r="N6" s="5"/>
      <c r="O6" s="5"/>
      <c r="P6" s="5"/>
      <c r="Q6" s="5"/>
      <c r="R6" s="5"/>
    </row>
    <row r="7" spans="1:15" ht="16.5">
      <c r="A7" s="8" t="s">
        <v>2</v>
      </c>
      <c r="B7" s="81" t="s">
        <v>34</v>
      </c>
      <c r="C7" s="82"/>
      <c r="D7" s="82"/>
      <c r="E7" s="82"/>
      <c r="F7" s="82"/>
      <c r="G7" s="83"/>
      <c r="H7" s="9"/>
      <c r="I7" s="14"/>
      <c r="K7" s="96"/>
      <c r="L7" s="97"/>
      <c r="M7" s="97"/>
      <c r="N7" s="98"/>
      <c r="O7" s="65"/>
    </row>
    <row r="8" spans="1:15" ht="16.5">
      <c r="A8" s="15"/>
      <c r="B8" s="38"/>
      <c r="C8" s="38"/>
      <c r="D8" s="38"/>
      <c r="E8" s="38"/>
      <c r="F8" s="38"/>
      <c r="G8" s="72"/>
      <c r="H8" s="9"/>
      <c r="I8" s="14"/>
      <c r="K8" s="88"/>
      <c r="L8" s="89"/>
      <c r="M8" s="89"/>
      <c r="N8" s="90"/>
      <c r="O8" s="65"/>
    </row>
    <row r="9" spans="1:15" ht="12.75">
      <c r="A9" s="8" t="s">
        <v>14</v>
      </c>
      <c r="B9" s="74">
        <v>0</v>
      </c>
      <c r="C9" s="49"/>
      <c r="D9" s="40"/>
      <c r="E9" s="49"/>
      <c r="F9" s="44"/>
      <c r="G9" s="49"/>
      <c r="K9" s="88"/>
      <c r="L9" s="89"/>
      <c r="M9" s="89"/>
      <c r="N9" s="90"/>
      <c r="O9" s="65"/>
    </row>
    <row r="10" spans="1:15" ht="16.5">
      <c r="A10" s="15"/>
      <c r="B10" s="38"/>
      <c r="C10" s="38"/>
      <c r="E10" s="51" t="s">
        <v>16</v>
      </c>
      <c r="F10" s="52"/>
      <c r="G10" s="59">
        <v>0</v>
      </c>
      <c r="H10" s="62" t="s">
        <v>26</v>
      </c>
      <c r="I10" s="66">
        <v>50000000</v>
      </c>
      <c r="K10" s="88"/>
      <c r="L10" s="89"/>
      <c r="M10" s="89"/>
      <c r="N10" s="90"/>
      <c r="O10" s="65"/>
    </row>
    <row r="11" spans="1:15" ht="16.5">
      <c r="A11" s="8" t="s">
        <v>15</v>
      </c>
      <c r="B11" s="48">
        <v>0</v>
      </c>
      <c r="C11" s="39"/>
      <c r="E11" s="51" t="s">
        <v>23</v>
      </c>
      <c r="F11" s="52"/>
      <c r="G11" s="59">
        <v>0</v>
      </c>
      <c r="H11" s="62" t="s">
        <v>27</v>
      </c>
      <c r="I11" s="66">
        <v>35000000</v>
      </c>
      <c r="K11" s="88"/>
      <c r="L11" s="89"/>
      <c r="M11" s="89"/>
      <c r="N11" s="90"/>
      <c r="O11" s="65"/>
    </row>
    <row r="12" spans="1:15" ht="16.5">
      <c r="A12" s="15"/>
      <c r="B12" s="13"/>
      <c r="C12" s="13"/>
      <c r="E12" s="53" t="s">
        <v>24</v>
      </c>
      <c r="F12" s="54"/>
      <c r="G12" s="59">
        <v>0</v>
      </c>
      <c r="H12" s="63" t="s">
        <v>28</v>
      </c>
      <c r="I12" s="64">
        <v>0.8</v>
      </c>
      <c r="K12" s="88"/>
      <c r="L12" s="89"/>
      <c r="M12" s="89"/>
      <c r="N12" s="90"/>
      <c r="O12" s="65"/>
    </row>
    <row r="13" spans="1:15" ht="16.5">
      <c r="A13" s="15"/>
      <c r="B13" s="13"/>
      <c r="C13" s="13"/>
      <c r="E13" s="68" t="s">
        <v>25</v>
      </c>
      <c r="F13" s="70"/>
      <c r="G13" s="60">
        <f>+G11*G12</f>
        <v>0</v>
      </c>
      <c r="H13" s="63" t="s">
        <v>29</v>
      </c>
      <c r="I13" s="64">
        <v>0.5</v>
      </c>
      <c r="K13" s="77"/>
      <c r="L13" s="78"/>
      <c r="M13" s="78"/>
      <c r="N13" s="79"/>
      <c r="O13" s="65"/>
    </row>
    <row r="14" spans="1:15" ht="16.5">
      <c r="A14" s="15"/>
      <c r="B14" s="41">
        <f>IF(R2=1,"I valori richiesti andranno sempre considerati 'IVA inclusa'. Gli interessi impliciti saranno ricalcolati sulla base dell'aliquota di riferimento.","")</f>
      </c>
      <c r="C14" s="41"/>
      <c r="E14" s="55" t="s">
        <v>33</v>
      </c>
      <c r="F14" s="56"/>
      <c r="G14" s="60">
        <f>+G13+G10</f>
        <v>0</v>
      </c>
      <c r="I14" s="14"/>
      <c r="K14" s="65"/>
      <c r="L14" s="65"/>
      <c r="M14" s="65"/>
      <c r="N14" s="65"/>
      <c r="O14" s="65"/>
    </row>
    <row r="15" spans="1:10" ht="19.5" customHeight="1">
      <c r="A15" s="15"/>
      <c r="B15" s="41"/>
      <c r="C15" s="41"/>
      <c r="E15" s="69" t="s">
        <v>18</v>
      </c>
      <c r="F15" s="69"/>
      <c r="G15" s="50">
        <f>+G14-B9</f>
        <v>0</v>
      </c>
      <c r="I15" s="14"/>
      <c r="J15" s="73"/>
    </row>
    <row r="16" spans="1:16" ht="27" customHeight="1">
      <c r="A16" s="80" t="str">
        <f>IF(AND(R1=2,T1=1,S1=1),"L'impostazione delle Opzioni del Regime IVA non è corretta ! Selezionare l'opzione IVA Detraibile","Opzioni Corrette")</f>
        <v>Opzioni Corrette</v>
      </c>
      <c r="B16" s="93"/>
      <c r="C16" s="93"/>
      <c r="D16" s="93"/>
      <c r="E16" s="93"/>
      <c r="F16" s="93"/>
      <c r="G16" s="13"/>
      <c r="H16" s="13"/>
      <c r="I16" s="16" t="s">
        <v>6</v>
      </c>
      <c r="J16" s="14"/>
      <c r="K16" s="36"/>
      <c r="L16" s="14"/>
      <c r="M16" s="14"/>
      <c r="N16" s="14"/>
      <c r="O16" s="14"/>
      <c r="P16" s="14"/>
    </row>
    <row r="17" spans="1:16" ht="16.5">
      <c r="A17" s="92" t="str">
        <f>IF(R1=2,"Ammontare del riscatto finale (al lordo dell'IVA indetraibile):","Ammontare del riscatto finale:")</f>
        <v>Ammontare del riscatto finale (al lordo dell'IVA indetraibile):</v>
      </c>
      <c r="B17" s="92"/>
      <c r="C17" s="92"/>
      <c r="D17" s="92"/>
      <c r="E17" s="92"/>
      <c r="F17" s="92"/>
      <c r="G17" s="75"/>
      <c r="H17" s="2">
        <v>0</v>
      </c>
      <c r="I17" s="84"/>
      <c r="K17" s="14"/>
      <c r="L17" s="14"/>
      <c r="M17" s="14"/>
      <c r="N17" s="14"/>
      <c r="O17" s="14"/>
      <c r="P17" s="14"/>
    </row>
    <row r="18" spans="1:16" ht="16.5">
      <c r="A18" s="92" t="str">
        <f>IF(R1=2,"Valore originario del bene (al lordo dell'IVA indetraibile):","Valore originario del bene:")</f>
        <v>Valore originario del bene (al lordo dell'IVA indetraibile):</v>
      </c>
      <c r="B18" s="92"/>
      <c r="C18" s="92"/>
      <c r="D18" s="92"/>
      <c r="E18" s="92"/>
      <c r="F18" s="92"/>
      <c r="G18" s="75"/>
      <c r="H18" s="2">
        <f>+B9</f>
        <v>0</v>
      </c>
      <c r="I18" s="85"/>
      <c r="J18" s="37">
        <f>IF(AND(S1=1,H18&lt;=I10),1*I12,IF(AND(S1=1,H18&gt;I10),(I10/H18)*I12,IF(AND(S1=2,H18&lt;=I11),1*I13,(+I11/H18)*I13)))</f>
        <v>0.5</v>
      </c>
      <c r="K18" s="14"/>
      <c r="L18" s="14"/>
      <c r="M18" s="14"/>
      <c r="N18" s="14"/>
      <c r="O18" s="14"/>
      <c r="P18" s="14"/>
    </row>
    <row r="19" spans="1:16" ht="16.5">
      <c r="A19" s="76" t="s">
        <v>12</v>
      </c>
      <c r="B19" s="92"/>
      <c r="C19" s="92"/>
      <c r="D19" s="92"/>
      <c r="E19" s="92"/>
      <c r="F19" s="92"/>
      <c r="G19" s="75"/>
      <c r="H19" s="67">
        <v>0.2</v>
      </c>
      <c r="I19" s="86"/>
      <c r="J19" s="71"/>
      <c r="K19" s="14"/>
      <c r="L19" s="14"/>
      <c r="M19" s="14"/>
      <c r="N19" s="14"/>
      <c r="O19" s="14"/>
      <c r="P19" s="14"/>
    </row>
    <row r="20" spans="1:16" ht="16.5">
      <c r="A20" s="42" t="s">
        <v>17</v>
      </c>
      <c r="B20" s="32"/>
      <c r="C20" s="32"/>
      <c r="D20" s="32"/>
      <c r="E20" s="32"/>
      <c r="F20" s="32"/>
      <c r="G20" s="33"/>
      <c r="H20" s="43">
        <f>IF(AND(T1=1,R1=2,G14*(1+B11)&gt;I11),I11*I13,IF(AND(T1=1,R1=2,G14*(1+B11)&lt;=I11),G14*(1+B11)*I13,IF(AND(T1=1,R1=1,S1=1,G14&gt;I10),I10*I12,IF(AND(T1=1,R1=1,S1=1,G14&lt;=I10),G14*I12,G14))))</f>
        <v>0</v>
      </c>
      <c r="I20" s="17">
        <f>IF(H23=0,0,+H20/H23)</f>
        <v>0</v>
      </c>
      <c r="J20" s="61"/>
      <c r="K20" s="14"/>
      <c r="L20" s="14"/>
      <c r="M20" s="14"/>
      <c r="N20" s="14"/>
      <c r="O20" s="14"/>
      <c r="P20" s="14"/>
    </row>
    <row r="21" spans="1:16" ht="16.5">
      <c r="A21" s="92" t="s">
        <v>3</v>
      </c>
      <c r="B21" s="92"/>
      <c r="C21" s="92"/>
      <c r="D21" s="92"/>
      <c r="E21" s="92"/>
      <c r="F21" s="92"/>
      <c r="G21" s="75"/>
      <c r="H21" s="1">
        <v>0</v>
      </c>
      <c r="I21" s="85"/>
      <c r="K21" s="14"/>
      <c r="L21" s="14"/>
      <c r="M21" s="14"/>
      <c r="N21" s="14"/>
      <c r="O21" s="14"/>
      <c r="P21" s="14"/>
    </row>
    <row r="22" spans="1:16" ht="16.5">
      <c r="A22" s="92" t="s">
        <v>4</v>
      </c>
      <c r="B22" s="92"/>
      <c r="C22" s="92"/>
      <c r="D22" s="92"/>
      <c r="E22" s="92"/>
      <c r="F22" s="92"/>
      <c r="G22" s="75"/>
      <c r="H22" s="1">
        <v>0</v>
      </c>
      <c r="I22" s="85"/>
      <c r="K22" s="14"/>
      <c r="L22" s="14"/>
      <c r="M22" s="14"/>
      <c r="N22" s="14"/>
      <c r="O22" s="14"/>
      <c r="P22" s="14"/>
    </row>
    <row r="23" spans="1:9" ht="12.75">
      <c r="A23" s="92" t="s">
        <v>5</v>
      </c>
      <c r="B23" s="92"/>
      <c r="C23" s="92"/>
      <c r="D23" s="92"/>
      <c r="E23" s="92"/>
      <c r="F23" s="92"/>
      <c r="G23" s="75"/>
      <c r="H23" s="3">
        <f>+H22-H21</f>
        <v>0</v>
      </c>
      <c r="I23" s="87"/>
    </row>
    <row r="24" spans="1:9" ht="12.75">
      <c r="A24" s="92" t="str">
        <f>IF(R1=2,"Interessi impliciti (al lordo dell'IVA indetraibile):","Interessi impliciti:")</f>
        <v>Interessi impliciti (al lordo dell'IVA indetraibile):</v>
      </c>
      <c r="B24" s="92"/>
      <c r="C24" s="92"/>
      <c r="D24" s="92"/>
      <c r="E24" s="92"/>
      <c r="F24" s="92"/>
      <c r="G24" s="75"/>
      <c r="H24" s="47">
        <f>IF(H20&lt;&gt;G14,+(G14-B9)*(H20/G14),+(G14-H18))</f>
        <v>0</v>
      </c>
      <c r="I24" s="18">
        <f>ROUND(IF(H23=0,0,+H24/H23),0)</f>
        <v>0</v>
      </c>
    </row>
    <row r="25" spans="1:8" ht="12.75">
      <c r="A25" s="19"/>
      <c r="B25" s="20"/>
      <c r="C25" s="20"/>
      <c r="D25" s="20"/>
      <c r="E25" s="20"/>
      <c r="F25" s="20"/>
      <c r="G25" s="12"/>
      <c r="H25" s="21"/>
    </row>
    <row r="26" spans="1:8" ht="17.25" customHeight="1">
      <c r="A26" s="19"/>
      <c r="B26" s="20"/>
      <c r="C26" s="20"/>
      <c r="D26" s="20"/>
      <c r="E26" s="20"/>
      <c r="F26" s="20"/>
      <c r="G26" s="12"/>
      <c r="H26" s="21"/>
    </row>
    <row r="27" spans="1:12" ht="63.75">
      <c r="A27" s="19"/>
      <c r="B27" s="20"/>
      <c r="C27" s="16" t="s">
        <v>8</v>
      </c>
      <c r="D27" s="16" t="s">
        <v>20</v>
      </c>
      <c r="E27" s="16" t="s">
        <v>19</v>
      </c>
      <c r="F27" s="16" t="s">
        <v>21</v>
      </c>
      <c r="G27" s="16" t="s">
        <v>22</v>
      </c>
      <c r="H27" s="16" t="s">
        <v>30</v>
      </c>
      <c r="I27" s="16" t="s">
        <v>31</v>
      </c>
      <c r="J27" s="16" t="s">
        <v>32</v>
      </c>
      <c r="K27" s="16" t="s">
        <v>11</v>
      </c>
      <c r="L27" s="16" t="s">
        <v>9</v>
      </c>
    </row>
    <row r="28" spans="1:12" ht="12.75">
      <c r="A28" s="22" t="s">
        <v>7</v>
      </c>
      <c r="B28" s="1"/>
      <c r="C28" s="23">
        <f>IF(B28&lt;inizio,0,IF(B28=0,0,IF(B28&gt;fine,fine-B27,B28-inizio)))</f>
        <v>0</v>
      </c>
      <c r="D28" s="24" t="e">
        <f aca="true" t="shared" si="0" ref="D28:D37">ROUND((+$G$14/$H$23)*C28,0)</f>
        <v>#DIV/0!</v>
      </c>
      <c r="E28" s="46" t="e">
        <f aca="true" t="shared" si="1" ref="E28:E37">ROUND(+D28-F28,0)</f>
        <v>#DIV/0!</v>
      </c>
      <c r="F28" s="45" t="e">
        <f>+D28*$J$18</f>
        <v>#DIV/0!</v>
      </c>
      <c r="G28" s="2">
        <v>0</v>
      </c>
      <c r="H28" s="26" t="str">
        <f aca="true" t="shared" si="2" ref="H28:H37">IF(OR(B28&gt;fine,B28=0),"--",IF(D28&lt;G28,-D28+G28,0))</f>
        <v>--</v>
      </c>
      <c r="I28" s="26" t="str">
        <f aca="true" t="shared" si="3" ref="I28:I37">IF(OR(B28&gt;fine,B28=0),"--",IF(G28&lt;F28,-G28+F28,0))</f>
        <v>--</v>
      </c>
      <c r="J28" s="18">
        <f aca="true" t="shared" si="4" ref="J28:J37">IF($R$2=1,+$I$24*C28/(1+$H$19),$I$24*C28)</f>
        <v>0</v>
      </c>
      <c r="K28" s="2"/>
      <c r="L28" s="27">
        <f aca="true" t="shared" si="5" ref="L28:L37">+J28+K28</f>
        <v>0</v>
      </c>
    </row>
    <row r="29" spans="1:12" ht="12.75">
      <c r="A29" s="22" t="s">
        <v>7</v>
      </c>
      <c r="B29" s="1"/>
      <c r="C29" s="23">
        <f aca="true" t="shared" si="6" ref="C29:C37">IF(B29=0,0,IF(C28=0,0,IF(B28&gt;fine,0,IF(B29&gt;fine,fine-B28,B29-B28))))</f>
        <v>0</v>
      </c>
      <c r="D29" s="24" t="e">
        <f t="shared" si="0"/>
        <v>#DIV/0!</v>
      </c>
      <c r="E29" s="46" t="e">
        <f t="shared" si="1"/>
        <v>#DIV/0!</v>
      </c>
      <c r="F29" s="45" t="e">
        <f aca="true" t="shared" si="7" ref="F29:F37">+D29*$J$18</f>
        <v>#DIV/0!</v>
      </c>
      <c r="G29" s="2">
        <v>0</v>
      </c>
      <c r="H29" s="26" t="str">
        <f t="shared" si="2"/>
        <v>--</v>
      </c>
      <c r="I29" s="26" t="str">
        <f t="shared" si="3"/>
        <v>--</v>
      </c>
      <c r="J29" s="18">
        <f t="shared" si="4"/>
        <v>0</v>
      </c>
      <c r="K29" s="2"/>
      <c r="L29" s="27">
        <f t="shared" si="5"/>
        <v>0</v>
      </c>
    </row>
    <row r="30" spans="1:12" ht="12.75">
      <c r="A30" s="22" t="s">
        <v>7</v>
      </c>
      <c r="B30" s="1"/>
      <c r="C30" s="23">
        <f t="shared" si="6"/>
        <v>0</v>
      </c>
      <c r="D30" s="24" t="e">
        <f t="shared" si="0"/>
        <v>#DIV/0!</v>
      </c>
      <c r="E30" s="46" t="e">
        <f t="shared" si="1"/>
        <v>#DIV/0!</v>
      </c>
      <c r="F30" s="45" t="e">
        <f t="shared" si="7"/>
        <v>#DIV/0!</v>
      </c>
      <c r="G30" s="2">
        <v>0</v>
      </c>
      <c r="H30" s="26" t="str">
        <f t="shared" si="2"/>
        <v>--</v>
      </c>
      <c r="I30" s="26" t="str">
        <f t="shared" si="3"/>
        <v>--</v>
      </c>
      <c r="J30" s="18">
        <f t="shared" si="4"/>
        <v>0</v>
      </c>
      <c r="K30" s="2"/>
      <c r="L30" s="27">
        <f t="shared" si="5"/>
        <v>0</v>
      </c>
    </row>
    <row r="31" spans="1:12" ht="12.75">
      <c r="A31" s="22" t="s">
        <v>7</v>
      </c>
      <c r="B31" s="1"/>
      <c r="C31" s="23">
        <f t="shared" si="6"/>
        <v>0</v>
      </c>
      <c r="D31" s="24" t="e">
        <f t="shared" si="0"/>
        <v>#DIV/0!</v>
      </c>
      <c r="E31" s="46" t="e">
        <f t="shared" si="1"/>
        <v>#DIV/0!</v>
      </c>
      <c r="F31" s="45" t="e">
        <f t="shared" si="7"/>
        <v>#DIV/0!</v>
      </c>
      <c r="G31" s="2">
        <v>0</v>
      </c>
      <c r="H31" s="26" t="str">
        <f t="shared" si="2"/>
        <v>--</v>
      </c>
      <c r="I31" s="26" t="str">
        <f t="shared" si="3"/>
        <v>--</v>
      </c>
      <c r="J31" s="18">
        <f t="shared" si="4"/>
        <v>0</v>
      </c>
      <c r="K31" s="2"/>
      <c r="L31" s="27">
        <f t="shared" si="5"/>
        <v>0</v>
      </c>
    </row>
    <row r="32" spans="1:12" ht="12.75">
      <c r="A32" s="22" t="s">
        <v>7</v>
      </c>
      <c r="B32" s="1"/>
      <c r="C32" s="23">
        <f t="shared" si="6"/>
        <v>0</v>
      </c>
      <c r="D32" s="24" t="e">
        <f t="shared" si="0"/>
        <v>#DIV/0!</v>
      </c>
      <c r="E32" s="46" t="e">
        <f t="shared" si="1"/>
        <v>#DIV/0!</v>
      </c>
      <c r="F32" s="45" t="e">
        <f t="shared" si="7"/>
        <v>#DIV/0!</v>
      </c>
      <c r="G32" s="2">
        <v>0</v>
      </c>
      <c r="H32" s="26" t="str">
        <f t="shared" si="2"/>
        <v>--</v>
      </c>
      <c r="I32" s="26" t="str">
        <f t="shared" si="3"/>
        <v>--</v>
      </c>
      <c r="J32" s="18">
        <f t="shared" si="4"/>
        <v>0</v>
      </c>
      <c r="K32" s="2"/>
      <c r="L32" s="27">
        <f t="shared" si="5"/>
        <v>0</v>
      </c>
    </row>
    <row r="33" spans="1:12" ht="12.75">
      <c r="A33" s="22" t="s">
        <v>7</v>
      </c>
      <c r="B33" s="1"/>
      <c r="C33" s="23">
        <f t="shared" si="6"/>
        <v>0</v>
      </c>
      <c r="D33" s="24" t="e">
        <f t="shared" si="0"/>
        <v>#DIV/0!</v>
      </c>
      <c r="E33" s="46" t="e">
        <f t="shared" si="1"/>
        <v>#DIV/0!</v>
      </c>
      <c r="F33" s="45" t="e">
        <f t="shared" si="7"/>
        <v>#DIV/0!</v>
      </c>
      <c r="G33" s="2">
        <v>0</v>
      </c>
      <c r="H33" s="26" t="str">
        <f t="shared" si="2"/>
        <v>--</v>
      </c>
      <c r="I33" s="26" t="str">
        <f t="shared" si="3"/>
        <v>--</v>
      </c>
      <c r="J33" s="18">
        <f t="shared" si="4"/>
        <v>0</v>
      </c>
      <c r="K33" s="2"/>
      <c r="L33" s="27">
        <f t="shared" si="5"/>
        <v>0</v>
      </c>
    </row>
    <row r="34" spans="1:12" ht="12.75">
      <c r="A34" s="22" t="s">
        <v>7</v>
      </c>
      <c r="B34" s="1"/>
      <c r="C34" s="23">
        <f t="shared" si="6"/>
        <v>0</v>
      </c>
      <c r="D34" s="24" t="e">
        <f t="shared" si="0"/>
        <v>#DIV/0!</v>
      </c>
      <c r="E34" s="46" t="e">
        <f t="shared" si="1"/>
        <v>#DIV/0!</v>
      </c>
      <c r="F34" s="45" t="e">
        <f t="shared" si="7"/>
        <v>#DIV/0!</v>
      </c>
      <c r="G34" s="2">
        <v>0</v>
      </c>
      <c r="H34" s="26" t="str">
        <f t="shared" si="2"/>
        <v>--</v>
      </c>
      <c r="I34" s="26" t="str">
        <f t="shared" si="3"/>
        <v>--</v>
      </c>
      <c r="J34" s="18">
        <f t="shared" si="4"/>
        <v>0</v>
      </c>
      <c r="K34" s="2"/>
      <c r="L34" s="27">
        <f t="shared" si="5"/>
        <v>0</v>
      </c>
    </row>
    <row r="35" spans="1:12" ht="12.75">
      <c r="A35" s="22" t="s">
        <v>7</v>
      </c>
      <c r="B35" s="1"/>
      <c r="C35" s="23">
        <f t="shared" si="6"/>
        <v>0</v>
      </c>
      <c r="D35" s="24" t="e">
        <f t="shared" si="0"/>
        <v>#DIV/0!</v>
      </c>
      <c r="E35" s="46" t="e">
        <f t="shared" si="1"/>
        <v>#DIV/0!</v>
      </c>
      <c r="F35" s="45" t="e">
        <f t="shared" si="7"/>
        <v>#DIV/0!</v>
      </c>
      <c r="G35" s="2">
        <v>0</v>
      </c>
      <c r="H35" s="26" t="str">
        <f t="shared" si="2"/>
        <v>--</v>
      </c>
      <c r="I35" s="26" t="str">
        <f t="shared" si="3"/>
        <v>--</v>
      </c>
      <c r="J35" s="18">
        <f t="shared" si="4"/>
        <v>0</v>
      </c>
      <c r="K35" s="2"/>
      <c r="L35" s="27">
        <f t="shared" si="5"/>
        <v>0</v>
      </c>
    </row>
    <row r="36" spans="1:12" ht="12.75">
      <c r="A36" s="22" t="s">
        <v>7</v>
      </c>
      <c r="B36" s="1"/>
      <c r="C36" s="23">
        <f t="shared" si="6"/>
        <v>0</v>
      </c>
      <c r="D36" s="24" t="e">
        <f t="shared" si="0"/>
        <v>#DIV/0!</v>
      </c>
      <c r="E36" s="46" t="e">
        <f t="shared" si="1"/>
        <v>#DIV/0!</v>
      </c>
      <c r="F36" s="45" t="e">
        <f t="shared" si="7"/>
        <v>#DIV/0!</v>
      </c>
      <c r="G36" s="2">
        <v>0</v>
      </c>
      <c r="H36" s="26" t="str">
        <f t="shared" si="2"/>
        <v>--</v>
      </c>
      <c r="I36" s="26" t="str">
        <f t="shared" si="3"/>
        <v>--</v>
      </c>
      <c r="J36" s="18">
        <f t="shared" si="4"/>
        <v>0</v>
      </c>
      <c r="K36" s="2"/>
      <c r="L36" s="27">
        <f t="shared" si="5"/>
        <v>0</v>
      </c>
    </row>
    <row r="37" spans="1:12" ht="12.75">
      <c r="A37" s="22" t="s">
        <v>7</v>
      </c>
      <c r="B37" s="1"/>
      <c r="C37" s="23">
        <f t="shared" si="6"/>
        <v>0</v>
      </c>
      <c r="D37" s="24" t="e">
        <f t="shared" si="0"/>
        <v>#DIV/0!</v>
      </c>
      <c r="E37" s="46" t="e">
        <f t="shared" si="1"/>
        <v>#DIV/0!</v>
      </c>
      <c r="F37" s="45" t="e">
        <f t="shared" si="7"/>
        <v>#DIV/0!</v>
      </c>
      <c r="G37" s="2">
        <v>0</v>
      </c>
      <c r="H37" s="26" t="str">
        <f t="shared" si="2"/>
        <v>--</v>
      </c>
      <c r="I37" s="26" t="str">
        <f t="shared" si="3"/>
        <v>--</v>
      </c>
      <c r="J37" s="18">
        <f t="shared" si="4"/>
        <v>0</v>
      </c>
      <c r="K37" s="2"/>
      <c r="L37" s="27">
        <f t="shared" si="5"/>
        <v>0</v>
      </c>
    </row>
    <row r="38" spans="1:12" ht="14.25" customHeight="1">
      <c r="A38" s="91">
        <f>IF(C38=H23,"","ATTENZIONE: inserire tutti gli esercizi, compreso quello in cui avviene il riscatto.")</f>
      </c>
      <c r="B38" s="91"/>
      <c r="C38" s="24">
        <f>SUM(C28:C37)</f>
        <v>0</v>
      </c>
      <c r="D38" s="24" t="e">
        <f>SUM(D28:D37)</f>
        <v>#DIV/0!</v>
      </c>
      <c r="E38" s="46" t="e">
        <f>SUM(E28:E37)</f>
        <v>#DIV/0!</v>
      </c>
      <c r="F38" s="24" t="e">
        <f>SUM(F28:F37)</f>
        <v>#DIV/0!</v>
      </c>
      <c r="G38"/>
      <c r="H38"/>
      <c r="I38"/>
      <c r="J38" s="24">
        <f>SUM(J28:J37)</f>
        <v>0</v>
      </c>
      <c r="K38" s="24">
        <f>SUM(K28:K37)</f>
        <v>0</v>
      </c>
      <c r="L38" s="24">
        <f>SUM(L28:L37)</f>
        <v>0</v>
      </c>
    </row>
    <row r="39" spans="1:10" ht="12.75">
      <c r="A39" s="91"/>
      <c r="B39" s="91"/>
      <c r="C39" s="20"/>
      <c r="D39" s="20"/>
      <c r="E39" s="20"/>
      <c r="F39" s="25"/>
      <c r="G39"/>
      <c r="H39"/>
      <c r="I39"/>
      <c r="J39" s="25"/>
    </row>
    <row r="40" spans="1:10" ht="12.75">
      <c r="A40" s="31"/>
      <c r="B40" s="31"/>
      <c r="C40" s="20"/>
      <c r="D40" s="20"/>
      <c r="E40" s="20"/>
      <c r="F40" s="25"/>
      <c r="G40" s="30"/>
      <c r="H40" s="30"/>
      <c r="I40" s="30"/>
      <c r="J40" s="25"/>
    </row>
  </sheetData>
  <mergeCells count="22">
    <mergeCell ref="K13:N13"/>
    <mergeCell ref="A16:F16"/>
    <mergeCell ref="A1:H1"/>
    <mergeCell ref="A22:G22"/>
    <mergeCell ref="B3:G3"/>
    <mergeCell ref="K7:N7"/>
    <mergeCell ref="K8:N8"/>
    <mergeCell ref="K9:N9"/>
    <mergeCell ref="K10:N10"/>
    <mergeCell ref="K11:N11"/>
    <mergeCell ref="K12:N12"/>
    <mergeCell ref="A38:B39"/>
    <mergeCell ref="A24:G24"/>
    <mergeCell ref="A23:G23"/>
    <mergeCell ref="A17:G17"/>
    <mergeCell ref="A18:G18"/>
    <mergeCell ref="A19:G19"/>
    <mergeCell ref="A21:G21"/>
    <mergeCell ref="B7:G7"/>
    <mergeCell ref="B5:G5"/>
    <mergeCell ref="I17:I19"/>
    <mergeCell ref="I21:I23"/>
  </mergeCells>
  <conditionalFormatting sqref="G28:G37 G9 B29:B37 B3 B5 H17 H19:H21 E9 B7:B11 C9">
    <cfRule type="cellIs" priority="1" dxfId="0" operator="greaterThan" stopIfTrue="1">
      <formula>0</formula>
    </cfRule>
  </conditionalFormatting>
  <conditionalFormatting sqref="H22 B28">
    <cfRule type="cellIs" priority="2" dxfId="1" operator="lessThan" stopIfTrue="1">
      <formula>0</formula>
    </cfRule>
    <cfRule type="cellIs" priority="3" dxfId="0" operator="greaterThan" stopIfTrue="1">
      <formula>0</formula>
    </cfRule>
  </conditionalFormatting>
  <conditionalFormatting sqref="K28:K37 G10:G14 G8">
    <cfRule type="cellIs" priority="4" dxfId="0" operator="notEqual" stopIfTrue="1">
      <formula>0</formula>
    </cfRule>
  </conditionalFormatting>
  <conditionalFormatting sqref="K16:P22 J16:J17 J19:J22 K7:N13">
    <cfRule type="cellIs" priority="5" dxfId="0" operator="notEqual" stopIfTrue="1">
      <formula>$K$23</formula>
    </cfRule>
  </conditionalFormatting>
  <conditionalFormatting sqref="H24">
    <cfRule type="cellIs" priority="6" dxfId="2" operator="lessThan" stopIfTrue="1">
      <formula>0</formula>
    </cfRule>
  </conditionalFormatting>
  <conditionalFormatting sqref="G15">
    <cfRule type="cellIs" priority="7" dxfId="3" operator="notEqual" stopIfTrue="1">
      <formula>0</formula>
    </cfRule>
  </conditionalFormatting>
  <conditionalFormatting sqref="A16:F16">
    <cfRule type="expression" priority="8" dxfId="4" stopIfTrue="1">
      <formula>(AND(R1=2,T1=1,S1=1))</formula>
    </cfRule>
    <cfRule type="cellIs" priority="9" dxfId="5" operator="equal" stopIfTrue="1">
      <formula>"Opzioni Corrette"</formula>
    </cfRule>
  </conditionalFormatting>
  <dataValidations count="18">
    <dataValidation type="date" operator="greaterThan" allowBlank="1" showInputMessage="1" showErrorMessage="1" prompt="Inserire la data di chiusura dell'esercizio in formatto gg/mm/aaaa" sqref="B30:B37">
      <formula1>$H$21</formula1>
    </dataValidation>
    <dataValidation type="whole" operator="greaterThanOrEqual" allowBlank="1" showInputMessage="1" showErrorMessage="1" errorTitle="ATTENZIONE" error="L'indicizzazione supera gli interessi impliciti" sqref="K28:K37">
      <formula1>-J28</formula1>
    </dataValidation>
    <dataValidation type="date" operator="greaterThan" allowBlank="1" showInputMessage="1" showErrorMessage="1" errorTitle="ATTENZIONE" error="La data prevista per la conclusione del contratto deve essere successiva alla data di inizio: verificate i dati del contratto." sqref="H22">
      <formula1>H21</formula1>
    </dataValidation>
    <dataValidation type="date" operator="greaterThan" allowBlank="1" showInputMessage="1" showErrorMessage="1" prompt="Inserire la data di chiusura dell'esercizio in formatto gg/mm/aaaa" errorTitle="ATTENZIONE" error="La data da indicare è quella di chiusura dell'esercizio in corso alla data di stipula del contratto." sqref="B28">
      <formula1>$H$21</formula1>
    </dataValidation>
    <dataValidation type="date" operator="greaterThan" allowBlank="1" showInputMessage="1" showErrorMessage="1" prompt="Inserire la data di chiusura dell'esercizio in formatto gg/mm/aaaa" errorTitle="ATTENZIONE" error="La data di chiusura dell'esercizio deve essere successiva a quella del periodo precedente." sqref="B29">
      <formula1>B28</formula1>
    </dataValidation>
    <dataValidation type="whole" operator="greaterThan" allowBlank="1" showInputMessage="1" showErrorMessage="1" errorTitle="Errore " error="Il Presente valore non può essere inferiore al costo di acquisto." sqref="E9">
      <formula1>B9</formula1>
    </dataValidation>
    <dataValidation type="whole" allowBlank="1" showInputMessage="1" showErrorMessage="1" prompt="E' il costo dei canoni al netto dei costi accessori (bolli, indicizzazione, ecc.) che sono di competenza dell'esercizio in cui si manifestano. Comprende anche l'eventuale risconto attivo o rateo passivo iniziale." errorTitle="ATTENZIONE" error="l'importo inserito è maggiore del corrispettivo complessivo." sqref="G28">
      <formula1>0</formula1>
      <formula2>$E$9</formula2>
    </dataValidation>
    <dataValidation type="whole" allowBlank="1" showInputMessage="1" showErrorMessage="1" prompt="E' il costo dei canoni al netto dei costi accessori (bolli, indicizzazione, ecc.) che sono di competenza dell'esercizio in cui si manifestano. Comprende anche l'eventuale risconto attivo o rateo passivo iniziale." errorTitle="ATTENZIONE" error="l'importo inserito è maggiore del corrispettivo complessivo." sqref="G29">
      <formula1>0</formula1>
      <formula2>$E$9-SUM(G28:G29)</formula2>
    </dataValidation>
    <dataValidation type="whole" allowBlank="1" showInputMessage="1" showErrorMessage="1" prompt="E' il costo dei canoni al netto dei costi accessori (bolli, indicizzazione, ecc.) che sono di competenza dell'esercizio in cui si manifestano. Comprende anche l'eventuale risconto attivo o rateo passivo iniziale." errorTitle="ATTENZIONE" error="l'importo inserito è maggiore del corrispettivo complessivo." sqref="G30">
      <formula1>0</formula1>
      <formula2>$E$9-SUM(G28:G30)</formula2>
    </dataValidation>
    <dataValidation type="whole" allowBlank="1" showInputMessage="1" showErrorMessage="1" prompt="E' il costo dei canoni al netto dei costi accessori (bolli, indicizzazione, ecc.) che sono di competenza dell'esercizio in cui si manifestano. Comprende anche l'eventuale risconto attivo o rateo passivo iniziale." errorTitle="ATTENZIONE" error="l'importo inserito è maggiore del corrispettivo complessivo." sqref="G31">
      <formula1>0</formula1>
      <formula2>$E$9-SUM(G28:G31)</formula2>
    </dataValidation>
    <dataValidation type="whole" allowBlank="1" showInputMessage="1" showErrorMessage="1" prompt="E' il costo dei canoni al netto dei costi accessori (bolli, indicizzazione, ecc.) che sono di competenza dell'esercizio in cui si manifestano. Comprende anche l'eventuale risconto attivo o rateo passivo iniziale." errorTitle="ATTENZIONE" error="l'importo inserito è maggiore del corrispettivo complessivo." sqref="G32">
      <formula1>0</formula1>
      <formula2>$E$9-SUM(G28:G32)</formula2>
    </dataValidation>
    <dataValidation type="whole" allowBlank="1" showInputMessage="1" showErrorMessage="1" prompt="E' il costo dei canoni al netto dei costi accessori (bolli, indicizzazione, ecc.) che sono di competenza dell'esercizio in cui si manifestano. Comprende anche l'eventuale risconto attivo o rateo passivo iniziale." errorTitle="ATTENZIONE" error="l'importo inserito è maggiore del corrispettivo complessivo." sqref="G33">
      <formula1>0</formula1>
      <formula2>$E$9-SUM(G28:G33)</formula2>
    </dataValidation>
    <dataValidation type="whole" allowBlank="1" showInputMessage="1" showErrorMessage="1" prompt="E' il costo dei canoni al netto dei costi accessori (bolli, indicizzazione, ecc.) che sono di competenza dell'esercizio in cui si manifestano. Comprende anche l'eventuale risconto attivo o rateo passivo iniziale." errorTitle="ATTENZIONE" error="l'importo inserito è maggiore del corrispettivo complessivo." sqref="G34">
      <formula1>0</formula1>
      <formula2>$E$9-SUM(G28:G34)</formula2>
    </dataValidation>
    <dataValidation type="whole" allowBlank="1" showInputMessage="1" showErrorMessage="1" prompt="E' il costo dei canoni al netto dei costi accessori (bolli, indicizzazione, ecc.) che sono di competenza dell'esercizio in cui si manifestano. Comprende anche l'eventuale risconto attivo o rateo passivo iniziale." errorTitle="ATTENZIONE" error="l'importo inserito è maggiore del corrispettivo complessivo." sqref="G35">
      <formula1>0</formula1>
      <formula2>$E$9-SUM(G28:G35)</formula2>
    </dataValidation>
    <dataValidation type="whole" allowBlank="1" showInputMessage="1" showErrorMessage="1" prompt="E' il costo dei canoni al netto dei costi accessori (bolli, indicizzazione, ecc.) che sono di competenza dell'esercizio in cui si manifestano. Comprende anche l'eventuale risconto attivo o rateo passivo iniziale." errorTitle="ATTENZIONE" error="l'importo inserito è maggiore del corrispettivo complessivo." sqref="G36">
      <formula1>0</formula1>
      <formula2>$E$9-SUM(G28:G36)</formula2>
    </dataValidation>
    <dataValidation type="whole" allowBlank="1" showInputMessage="1" showErrorMessage="1" prompt="E' il costo dei canoni al netto dei costi accessori (bolli, indicizzazione, ecc.) che sono di competenza dell'esercizio in cui si manifestano. Comprende anche l'eventuale risconto attivo o rateo passivo iniziale." errorTitle="ATTENZIONE" error="l'importo inserito è maggiore del corrispettivo complessivo." sqref="G37">
      <formula1>0</formula1>
      <formula2>$E$9-SUM(G28:G37)</formula2>
    </dataValidation>
    <dataValidation allowBlank="1" showInputMessage="1" showErrorMessage="1" prompt="In questa cella si evidenzia il valore dei canoni di leasing validi ai fini civilistici prescindendo dalle regole di deducibilità condizionata e ridotta." sqref="D28:D37"/>
    <dataValidation allowBlank="1" showInputMessage="1" showErrorMessage="1" prompt="In queste celle sono evidenziate anno per anno le variazioni fiscali aumentative da apportare in sede di dichiarazione dei redditi" sqref="E28:E37"/>
  </dataValidations>
  <hyperlinks>
    <hyperlink ref="L4" r:id="rId1" display="http://www.studiomeli.it/"/>
  </hyperlinks>
  <printOptions horizontalCentered="1" verticalCentered="1"/>
  <pageMargins left="0.25" right="0.2" top="0.984251968503937" bottom="0.984251968503937" header="0.5118110236220472" footer="0.5118110236220472"/>
  <pageSetup blackAndWhite="1" fitToHeight="1" fitToWidth="1" horizontalDpi="300" verticalDpi="300" orientation="landscape" paperSize="9" scale="74" r:id="rId4"/>
  <headerFooter alignWithMargins="0">
    <oddHeader>&amp;L&amp;D&amp;R&amp;A</oddHeader>
    <oddFooter>&amp;CPagina &amp;P di &amp;N</oddFooter>
  </headerFooter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Studio Commercialista * Revisore Contabile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Leasing</dc:title>
  <dc:subject/>
  <dc:creator>Dott. Giovanni Pellegrino</dc:creator>
  <cp:keywords/>
  <dc:description/>
  <cp:lastModifiedBy>Dott. Enrico LAROCCA</cp:lastModifiedBy>
  <cp:lastPrinted>1999-06-09T19:38:39Z</cp:lastPrinted>
  <dcterms:created xsi:type="dcterms:W3CDTF">1999-05-14T12:27:47Z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