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2190" activeTab="0"/>
  </bookViews>
  <sheets>
    <sheet name="break even point" sheetId="1" r:id="rId1"/>
  </sheets>
  <definedNames>
    <definedName name="Cella1">#REF!</definedName>
    <definedName name="CellaTaglioMinimo">'break even point'!$C$130</definedName>
    <definedName name="quantita">'break even point'!$D$3</definedName>
    <definedName name="titolo">'break even point'!$A$1</definedName>
  </definedNames>
  <calcPr fullCalcOnLoad="1"/>
</workbook>
</file>

<file path=xl/comments1.xml><?xml version="1.0" encoding="utf-8"?>
<comments xmlns="http://schemas.openxmlformats.org/spreadsheetml/2006/main">
  <authors>
    <author>domenit</author>
  </authors>
  <commentList>
    <comment ref="D2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inserire il prezzo di acquisto in euro</t>
        </r>
      </text>
    </comment>
    <comment ref="D4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prezzo di acqisto senza spese e/o bolli</t>
        </r>
      </text>
    </comment>
    <comment ref="D5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prezzo di acquisto con spese e/o bolli</t>
        </r>
      </text>
    </comment>
    <comment ref="F2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inserisci il prezzo minimo a cui intendi vendere</t>
        </r>
      </text>
    </comment>
    <comment ref="F3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inserisci il prezzo massimo a cui intendi vendere</t>
        </r>
      </text>
    </comment>
    <comment ref="H2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inserisci le spese fisse in euro che la tua banca o sim ti fa pagare per ogni operazione. Inserisci 0 se non hai spese fisse.</t>
        </r>
      </text>
    </comment>
    <comment ref="H3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inserisci la percentuale che paghi per i bolli. Se per esempio paghi il 4 per mille (o lo 0,4 per cento), inserisci 0,4.</t>
        </r>
      </text>
    </comment>
    <comment ref="C7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insieme di 17 possibili prezzi di vendita tra quelli minimo e massimo da te inseriti.</t>
        </r>
      </text>
    </comment>
    <comment ref="E7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risultato economico lordo in euro.</t>
        </r>
      </text>
    </comment>
    <comment ref="F7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risultato economico netto in euro.</t>
        </r>
      </text>
    </comment>
    <comment ref="G7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risultato economico netto in lire.</t>
        </r>
      </text>
    </comment>
    <comment ref="D3" authorId="0">
      <text>
        <r>
          <rPr>
            <b/>
            <sz val="8"/>
            <rFont val="Tahoma"/>
            <family val="0"/>
          </rPr>
          <t>domenit:</t>
        </r>
        <r>
          <rPr>
            <sz val="8"/>
            <rFont val="Tahoma"/>
            <family val="0"/>
          </rPr>
          <t xml:space="preserve">
inserisci il prezzo minimo a cui intendi vendere</t>
        </r>
      </text>
    </comment>
  </commentList>
</comments>
</file>

<file path=xl/sharedStrings.xml><?xml version="1.0" encoding="utf-8"?>
<sst xmlns="http://schemas.openxmlformats.org/spreadsheetml/2006/main" count="17" uniqueCount="17">
  <si>
    <t>spese fisse €</t>
  </si>
  <si>
    <t>bolli in %</t>
  </si>
  <si>
    <t>tot (senza spese) €</t>
  </si>
  <si>
    <t>tot (con spese) €</t>
  </si>
  <si>
    <t>pr min di vend €</t>
  </si>
  <si>
    <t>pr max di vend €</t>
  </si>
  <si>
    <t>pr di vend €</t>
  </si>
  <si>
    <t>pr di vend € *quant</t>
  </si>
  <si>
    <t>ris econ lordo €</t>
  </si>
  <si>
    <t>ris econ netto €</t>
  </si>
  <si>
    <t>ris econ netto £</t>
  </si>
  <si>
    <t>prezzo di acquisto</t>
  </si>
  <si>
    <t>n° pezzi    (taglio)</t>
  </si>
  <si>
    <t>powered by Bond</t>
  </si>
  <si>
    <t>art by Domenit</t>
  </si>
  <si>
    <t>\</t>
  </si>
  <si>
    <t>TIM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</si>
</sst>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_-* #,##0.0_-;\-* #,##0.0_-;_-* &quot;-&quot;_-;_-@_-"/>
    <numFmt numFmtId="166" formatCode="_-* #,##0.00_-;\-* #,##0.00_-;_-* &quot;-&quot;_-;_-@_-"/>
    <numFmt numFmtId="167" formatCode="[$L.-410]\ #,##0"/>
    <numFmt numFmtId="168" formatCode="[$L.-410]\ #,##0.000"/>
    <numFmt numFmtId="169" formatCode="#,##0.000"/>
    <numFmt numFmtId="170" formatCode="#,##0.0"/>
    <numFmt numFmtId="171" formatCode="0.000"/>
  </numFmts>
  <fonts count="17">
    <font>
      <sz val="10"/>
      <name val="Arial"/>
      <family val="0"/>
    </font>
    <font>
      <sz val="10"/>
      <color indexed="12"/>
      <name val="Arial"/>
      <family val="2"/>
    </font>
    <font>
      <sz val="10"/>
      <color indexed="18"/>
      <name val="Arial"/>
      <family val="0"/>
    </font>
    <font>
      <sz val="10"/>
      <color indexed="42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12"/>
      <color indexed="4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4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41" fontId="2" fillId="4" borderId="3" xfId="18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2" fillId="4" borderId="3" xfId="18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4" borderId="2" xfId="0" applyFont="1" applyFill="1" applyBorder="1" applyAlignment="1" applyProtection="1">
      <alignment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2" fillId="4" borderId="3" xfId="0" applyFont="1" applyFill="1" applyBorder="1" applyAlignment="1" applyProtection="1">
      <alignment/>
      <protection locked="0"/>
    </xf>
    <xf numFmtId="0" fontId="1" fillId="3" borderId="6" xfId="0" applyFont="1" applyFill="1" applyBorder="1" applyAlignment="1">
      <alignment/>
    </xf>
    <xf numFmtId="41" fontId="2" fillId="4" borderId="4" xfId="18" applyFont="1" applyFill="1" applyBorder="1" applyAlignment="1" applyProtection="1">
      <alignment/>
      <protection locked="0"/>
    </xf>
    <xf numFmtId="0" fontId="2" fillId="7" borderId="3" xfId="0" applyFont="1" applyFill="1" applyBorder="1" applyAlignment="1" applyProtection="1">
      <alignment/>
      <protection locked="0"/>
    </xf>
    <xf numFmtId="0" fontId="1" fillId="8" borderId="0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3" fillId="0" borderId="0" xfId="0" applyFont="1" applyAlignment="1">
      <alignment/>
    </xf>
    <xf numFmtId="3" fontId="2" fillId="4" borderId="7" xfId="18" applyNumberFormat="1" applyFont="1" applyFill="1" applyBorder="1" applyAlignment="1">
      <alignment horizontal="center"/>
    </xf>
    <xf numFmtId="167" fontId="8" fillId="9" borderId="3" xfId="0" applyNumberFormat="1" applyFont="1" applyFill="1" applyBorder="1" applyAlignment="1">
      <alignment horizontal="center"/>
    </xf>
    <xf numFmtId="171" fontId="2" fillId="4" borderId="3" xfId="0" applyNumberFormat="1" applyFont="1" applyFill="1" applyBorder="1" applyAlignment="1">
      <alignment horizontal="center"/>
    </xf>
    <xf numFmtId="171" fontId="2" fillId="4" borderId="8" xfId="0" applyNumberFormat="1" applyFont="1" applyFill="1" applyBorder="1" applyAlignment="1">
      <alignment horizontal="center"/>
    </xf>
    <xf numFmtId="171" fontId="2" fillId="4" borderId="2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1" fillId="3" borderId="9" xfId="0" applyFont="1" applyFill="1" applyBorder="1" applyAlignment="1">
      <alignment/>
    </xf>
    <xf numFmtId="0" fontId="9" fillId="10" borderId="4" xfId="0" applyFont="1" applyFill="1" applyBorder="1" applyAlignment="1" applyProtection="1">
      <alignment horizontal="center" vertical="center"/>
      <protection locked="0"/>
    </xf>
    <xf numFmtId="0" fontId="9" fillId="10" borderId="12" xfId="0" applyFont="1" applyFill="1" applyBorder="1" applyAlignment="1" applyProtection="1">
      <alignment horizontal="center" vertical="center"/>
      <protection locked="0"/>
    </xf>
    <xf numFmtId="0" fontId="9" fillId="10" borderId="7" xfId="0" applyFont="1" applyFill="1" applyBorder="1" applyAlignment="1" applyProtection="1">
      <alignment horizontal="center" vertical="center"/>
      <protection locked="0"/>
    </xf>
    <xf numFmtId="0" fontId="14" fillId="2" borderId="13" xfId="15" applyFill="1" applyBorder="1" applyAlignment="1">
      <alignment horizontal="center"/>
    </xf>
    <xf numFmtId="0" fontId="14" fillId="2" borderId="0" xfId="15" applyFill="1" applyAlignment="1">
      <alignment horizontal="center"/>
    </xf>
    <xf numFmtId="41" fontId="14" fillId="2" borderId="13" xfId="15" applyNumberFormat="1" applyFill="1" applyBorder="1" applyAlignment="1">
      <alignment horizontal="center"/>
    </xf>
    <xf numFmtId="41" fontId="14" fillId="2" borderId="0" xfId="15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</xdr:row>
      <xdr:rowOff>76200</xdr:rowOff>
    </xdr:from>
    <xdr:to>
      <xdr:col>6</xdr:col>
      <xdr:colOff>76200</xdr:colOff>
      <xdr:row>5</xdr:row>
      <xdr:rowOff>95250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33425"/>
          <a:ext cx="9906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6</xdr:col>
      <xdr:colOff>104775</xdr:colOff>
      <xdr:row>3</xdr:row>
      <xdr:rowOff>19050</xdr:rowOff>
    </xdr:from>
    <xdr:to>
      <xdr:col>8</xdr:col>
      <xdr:colOff>0</xdr:colOff>
      <xdr:row>4</xdr:row>
      <xdr:rowOff>76200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04825"/>
          <a:ext cx="1628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</xdr:row>
      <xdr:rowOff>76200</xdr:rowOff>
    </xdr:from>
    <xdr:to>
      <xdr:col>8</xdr:col>
      <xdr:colOff>0</xdr:colOff>
      <xdr:row>5</xdr:row>
      <xdr:rowOff>133350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733425"/>
          <a:ext cx="1628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9525</xdr:rowOff>
    </xdr:from>
    <xdr:to>
      <xdr:col>5</xdr:col>
      <xdr:colOff>790575</xdr:colOff>
      <xdr:row>4</xdr:row>
      <xdr:rowOff>57150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495300"/>
          <a:ext cx="638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tiscalinet.it/domenit" TargetMode="External" /><Relationship Id="rId2" Type="http://schemas.openxmlformats.org/officeDocument/2006/relationships/hyperlink" Target="mailto:g.bond@tiscalinet.i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T133"/>
  <sheetViews>
    <sheetView tabSelected="1" workbookViewId="0" topLeftCell="A1">
      <selection activeCell="F3" sqref="F3"/>
    </sheetView>
  </sheetViews>
  <sheetFormatPr defaultColWidth="9.140625" defaultRowHeight="12.75"/>
  <cols>
    <col min="1" max="1" width="1.8515625" style="0" customWidth="1"/>
    <col min="2" max="2" width="3.00390625" style="0" bestFit="1" customWidth="1"/>
    <col min="3" max="3" width="17.00390625" style="0" bestFit="1" customWidth="1"/>
    <col min="4" max="4" width="16.28125" style="0" bestFit="1" customWidth="1"/>
    <col min="5" max="5" width="14.57421875" style="0" bestFit="1" customWidth="1"/>
    <col min="6" max="6" width="13.8515625" style="0" bestFit="1" customWidth="1"/>
    <col min="7" max="7" width="16.8515625" style="0" bestFit="1" customWidth="1"/>
    <col min="9" max="9" width="4.140625" style="11" customWidth="1"/>
    <col min="10" max="10" width="8.57421875" style="11" customWidth="1"/>
    <col min="11" max="15" width="9.140625" style="10" customWidth="1"/>
    <col min="16" max="20" width="9.140625" style="9" customWidth="1"/>
  </cols>
  <sheetData>
    <row r="1" spans="1:20" s="32" customFormat="1" ht="11.25" customHeight="1" thickBot="1">
      <c r="A1" s="43" t="s">
        <v>16</v>
      </c>
      <c r="B1" s="44"/>
      <c r="C1" s="44"/>
      <c r="D1" s="44"/>
      <c r="E1" s="44"/>
      <c r="F1" s="44"/>
      <c r="G1" s="44"/>
      <c r="H1" s="45"/>
      <c r="I1" s="28"/>
      <c r="J1" s="28"/>
      <c r="K1" s="29"/>
      <c r="L1" s="30"/>
      <c r="M1" s="30"/>
      <c r="N1" s="30"/>
      <c r="O1" s="30"/>
      <c r="P1" s="31"/>
      <c r="Q1" s="31"/>
      <c r="R1" s="31"/>
      <c r="S1" s="31"/>
      <c r="T1" s="31"/>
    </row>
    <row r="2" spans="1:10" ht="13.5" thickBot="1">
      <c r="A2" s="1"/>
      <c r="B2" s="1"/>
      <c r="C2" s="2" t="s">
        <v>11</v>
      </c>
      <c r="D2" s="12">
        <v>9.52</v>
      </c>
      <c r="E2" s="3" t="s">
        <v>4</v>
      </c>
      <c r="F2" s="13">
        <v>7.38</v>
      </c>
      <c r="G2" s="3" t="s">
        <v>0</v>
      </c>
      <c r="H2" s="38">
        <v>16.2</v>
      </c>
      <c r="I2" s="11">
        <f>H2*1936.27</f>
        <v>31367.573999999997</v>
      </c>
      <c r="J2" s="11">
        <f>F3-F2</f>
        <v>0.6200000000000001</v>
      </c>
    </row>
    <row r="3" spans="1:10" ht="13.5" thickBot="1">
      <c r="A3" s="1"/>
      <c r="B3" s="1"/>
      <c r="C3" s="2" t="s">
        <v>12</v>
      </c>
      <c r="D3" s="22">
        <v>250</v>
      </c>
      <c r="E3" s="20" t="s">
        <v>5</v>
      </c>
      <c r="F3" s="19">
        <v>8</v>
      </c>
      <c r="G3" s="3" t="s">
        <v>1</v>
      </c>
      <c r="H3" s="39">
        <v>0</v>
      </c>
      <c r="J3" s="11">
        <f>J2/17</f>
        <v>0.03647058823529412</v>
      </c>
    </row>
    <row r="4" spans="1:8" ht="13.5" thickBot="1">
      <c r="A4" s="1"/>
      <c r="B4" s="1"/>
      <c r="C4" s="40" t="s">
        <v>2</v>
      </c>
      <c r="D4" s="21">
        <f>D2*D3</f>
        <v>2380</v>
      </c>
      <c r="E4" s="34">
        <f>D2*D3*1936.27</f>
        <v>4608322.6</v>
      </c>
      <c r="F4" s="17"/>
      <c r="G4" s="14"/>
      <c r="H4" s="15"/>
    </row>
    <row r="5" spans="1:8" ht="13.5" thickBot="1">
      <c r="A5" s="1"/>
      <c r="B5" s="1"/>
      <c r="C5" s="42" t="s">
        <v>3</v>
      </c>
      <c r="D5" s="21">
        <f>(D4*H3/100)+D4+H2</f>
        <v>2396.2</v>
      </c>
      <c r="E5" s="34">
        <f>((D4*H3/100)+D4+H2)*1936.27</f>
        <v>4639690.174</v>
      </c>
      <c r="F5" s="18"/>
      <c r="G5" s="15"/>
      <c r="H5" s="15"/>
    </row>
    <row r="6" spans="1:10" ht="12" customHeight="1" thickBot="1">
      <c r="A6" s="1"/>
      <c r="B6" s="1"/>
      <c r="C6" s="41"/>
      <c r="D6" s="16"/>
      <c r="E6" s="16"/>
      <c r="F6" s="18"/>
      <c r="G6" s="15"/>
      <c r="H6" s="15"/>
      <c r="J6" s="11" t="s">
        <v>15</v>
      </c>
    </row>
    <row r="7" spans="1:8" ht="12.75" customHeight="1" thickBot="1">
      <c r="A7" s="1"/>
      <c r="B7" s="2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1"/>
    </row>
    <row r="8" spans="1:8" ht="12" customHeight="1" thickBot="1">
      <c r="A8" s="1"/>
      <c r="B8" s="24">
        <v>1</v>
      </c>
      <c r="C8" s="35">
        <f>F2</f>
        <v>7.38</v>
      </c>
      <c r="D8" s="6">
        <f>C8*D3</f>
        <v>1845</v>
      </c>
      <c r="E8" s="8">
        <f>D8-D5</f>
        <v>-551.1999999999998</v>
      </c>
      <c r="F8" s="8">
        <f>E8-(D8*H3/100)-H2</f>
        <v>-567.3999999999999</v>
      </c>
      <c r="G8" s="33">
        <f>F8*1936.27</f>
        <v>-1098639.5979999998</v>
      </c>
      <c r="H8" s="1"/>
    </row>
    <row r="9" spans="1:10" ht="12" customHeight="1" thickBot="1">
      <c r="A9" s="1"/>
      <c r="B9" s="5">
        <v>2</v>
      </c>
      <c r="C9" s="35">
        <f>C8+J3</f>
        <v>7.416470588235294</v>
      </c>
      <c r="D9" s="6">
        <f>C9*D3</f>
        <v>1854.1176470588234</v>
      </c>
      <c r="E9" s="8">
        <f>D9-D5</f>
        <v>-542.0823529411764</v>
      </c>
      <c r="F9" s="8">
        <f>E9-(D9*H3/100)-H2</f>
        <v>-558.2823529411764</v>
      </c>
      <c r="G9" s="33">
        <f>F9*1936.27</f>
        <v>-1080985.3715294118</v>
      </c>
      <c r="H9" s="46" t="s">
        <v>14</v>
      </c>
      <c r="I9" s="47"/>
      <c r="J9" s="47"/>
    </row>
    <row r="10" spans="1:11" ht="12" customHeight="1" thickBot="1">
      <c r="A10" s="1"/>
      <c r="B10" s="5">
        <v>3</v>
      </c>
      <c r="C10" s="35">
        <f>C9+J3</f>
        <v>7.4529411764705875</v>
      </c>
      <c r="D10" s="6">
        <f>C10*D3</f>
        <v>1863.2352941176468</v>
      </c>
      <c r="E10" s="8">
        <f>D10-D5</f>
        <v>-532.964705882353</v>
      </c>
      <c r="F10" s="8">
        <f>E10-(D10*H3/100)-H2</f>
        <v>-549.164705882353</v>
      </c>
      <c r="G10" s="33">
        <f>F10*1936.27</f>
        <v>-1063331.1450588237</v>
      </c>
      <c r="H10" s="48" t="s">
        <v>13</v>
      </c>
      <c r="I10" s="49"/>
      <c r="J10" s="49"/>
      <c r="K10" s="27"/>
    </row>
    <row r="11" spans="1:8" ht="12" customHeight="1" thickBot="1">
      <c r="A11" s="1"/>
      <c r="B11" s="5">
        <v>4</v>
      </c>
      <c r="C11" s="36">
        <f>C10+J3</f>
        <v>7.489411764705881</v>
      </c>
      <c r="D11" s="6">
        <f>C11*D3</f>
        <v>1872.3529411764703</v>
      </c>
      <c r="E11" s="8">
        <f>D11-D5</f>
        <v>-523.8470588235296</v>
      </c>
      <c r="F11" s="8">
        <f>E11-(D11*H3/100)-H2</f>
        <v>-540.0470588235296</v>
      </c>
      <c r="G11" s="33">
        <f aca="true" t="shared" si="0" ref="G11:G24">F11*1936.27</f>
        <v>-1045676.9185882356</v>
      </c>
      <c r="H11" s="1"/>
    </row>
    <row r="12" spans="1:8" ht="12" customHeight="1" thickBot="1">
      <c r="A12" s="1"/>
      <c r="B12" s="5">
        <v>5</v>
      </c>
      <c r="C12" s="37">
        <f>C11+J3</f>
        <v>7.525882352941175</v>
      </c>
      <c r="D12" s="6">
        <f>C12*D3</f>
        <v>1881.4705882352937</v>
      </c>
      <c r="E12" s="8">
        <f>D12-D5</f>
        <v>-514.7294117647061</v>
      </c>
      <c r="F12" s="8">
        <f>E12-(D12*H3/100)-H2</f>
        <v>-530.9294117647062</v>
      </c>
      <c r="G12" s="33">
        <f t="shared" si="0"/>
        <v>-1028022.6921176476</v>
      </c>
      <c r="H12" s="1"/>
    </row>
    <row r="13" spans="1:8" ht="12" customHeight="1" thickBot="1">
      <c r="A13" s="1"/>
      <c r="B13" s="5">
        <v>6</v>
      </c>
      <c r="C13" s="35">
        <f>C12+J3</f>
        <v>7.562352941176469</v>
      </c>
      <c r="D13" s="6">
        <f>C13*D3</f>
        <v>1890.5882352941173</v>
      </c>
      <c r="E13" s="8">
        <f>D13-D5</f>
        <v>-505.6117647058825</v>
      </c>
      <c r="F13" s="8">
        <f>E13-(D13*H3/100)-H2</f>
        <v>-521.8117647058825</v>
      </c>
      <c r="G13" s="33">
        <f t="shared" si="0"/>
        <v>-1010368.4656470591</v>
      </c>
      <c r="H13" s="1"/>
    </row>
    <row r="14" spans="1:8" ht="12" customHeight="1" thickBot="1">
      <c r="A14" s="1"/>
      <c r="B14" s="5">
        <v>7</v>
      </c>
      <c r="C14" s="35">
        <f>C13+J3</f>
        <v>7.598823529411763</v>
      </c>
      <c r="D14" s="6">
        <f>C14*D3</f>
        <v>1899.7058823529408</v>
      </c>
      <c r="E14" s="8">
        <f>D14-D5</f>
        <v>-496.49411764705906</v>
      </c>
      <c r="F14" s="8">
        <f>E14-(D14*H3/100)-H2</f>
        <v>-512.6941176470591</v>
      </c>
      <c r="G14" s="33">
        <f t="shared" si="0"/>
        <v>-992714.2391764711</v>
      </c>
      <c r="H14" s="1"/>
    </row>
    <row r="15" spans="1:8" ht="12" customHeight="1" thickBot="1">
      <c r="A15" s="1"/>
      <c r="B15" s="5">
        <v>8</v>
      </c>
      <c r="C15" s="35">
        <f>C14+J3</f>
        <v>7.635294117647057</v>
      </c>
      <c r="D15" s="6">
        <f>C15*D3</f>
        <v>1908.8235294117642</v>
      </c>
      <c r="E15" s="8">
        <f>D15-D5</f>
        <v>-487.37647058823563</v>
      </c>
      <c r="F15" s="8">
        <f>E15-(D15*H3/100)-H2</f>
        <v>-503.5764705882356</v>
      </c>
      <c r="G15" s="33">
        <f t="shared" si="0"/>
        <v>-975060.012705883</v>
      </c>
      <c r="H15" s="1"/>
    </row>
    <row r="16" spans="1:8" ht="12" customHeight="1" thickBot="1">
      <c r="A16" s="1"/>
      <c r="B16" s="5">
        <v>9</v>
      </c>
      <c r="C16" s="35">
        <f>C15+J3</f>
        <v>7.67176470588235</v>
      </c>
      <c r="D16" s="6">
        <f>C16*D3</f>
        <v>1917.9411764705876</v>
      </c>
      <c r="E16" s="8">
        <f>D16-D5</f>
        <v>-478.2588235294122</v>
      </c>
      <c r="F16" s="8">
        <f>E16-(D16*H3/100)-H2</f>
        <v>-494.4588235294122</v>
      </c>
      <c r="G16" s="33">
        <f t="shared" si="0"/>
        <v>-957405.786235295</v>
      </c>
      <c r="H16" s="1"/>
    </row>
    <row r="17" spans="1:8" ht="12" customHeight="1" thickBot="1">
      <c r="A17" s="1"/>
      <c r="B17" s="5">
        <v>10</v>
      </c>
      <c r="C17" s="35">
        <f>C16+J3</f>
        <v>7.708235294117644</v>
      </c>
      <c r="D17" s="6">
        <f>C17*D3</f>
        <v>1927.058823529411</v>
      </c>
      <c r="E17" s="8">
        <f>D17-D5</f>
        <v>-469.1411764705888</v>
      </c>
      <c r="F17" s="8">
        <f>E17-(D17*H3/100)-H2</f>
        <v>-485.3411764705888</v>
      </c>
      <c r="G17" s="33">
        <f t="shared" si="0"/>
        <v>-939751.5597647069</v>
      </c>
      <c r="H17" s="1"/>
    </row>
    <row r="18" spans="1:8" ht="12" customHeight="1" thickBot="1">
      <c r="A18" s="1"/>
      <c r="B18" s="5">
        <v>11</v>
      </c>
      <c r="C18" s="35">
        <f>C17+J3</f>
        <v>7.744705882352938</v>
      </c>
      <c r="D18" s="6">
        <f>C18*D3</f>
        <v>1936.1764705882345</v>
      </c>
      <c r="E18" s="8">
        <f>D18-D5</f>
        <v>-460.02352941176537</v>
      </c>
      <c r="F18" s="8">
        <f>E18-(D18*H3/100)-H2</f>
        <v>-476.22352941176536</v>
      </c>
      <c r="G18" s="33">
        <f t="shared" si="0"/>
        <v>-922097.3332941189</v>
      </c>
      <c r="H18" s="1"/>
    </row>
    <row r="19" spans="1:8" ht="12" customHeight="1" thickBot="1">
      <c r="A19" s="1"/>
      <c r="B19" s="5">
        <v>12</v>
      </c>
      <c r="C19" s="35">
        <f>C18+J3</f>
        <v>7.781176470588232</v>
      </c>
      <c r="D19" s="6">
        <f>C19*D3</f>
        <v>1945.2941176470579</v>
      </c>
      <c r="E19" s="8">
        <f>D19-D5</f>
        <v>-450.90588235294194</v>
      </c>
      <c r="F19" s="8">
        <f>E19-(D19*H3/100)-H2</f>
        <v>-467.10588235294193</v>
      </c>
      <c r="G19" s="33">
        <f t="shared" si="0"/>
        <v>-904443.1068235309</v>
      </c>
      <c r="H19" s="1"/>
    </row>
    <row r="20" spans="1:8" ht="12" customHeight="1" thickBot="1">
      <c r="A20" s="1"/>
      <c r="B20" s="5">
        <v>13</v>
      </c>
      <c r="C20" s="35">
        <f>C19+J3</f>
        <v>7.817647058823526</v>
      </c>
      <c r="D20" s="6">
        <f>C20*D3</f>
        <v>1954.4117647058813</v>
      </c>
      <c r="E20" s="8">
        <f>D20-D5</f>
        <v>-441.7882352941185</v>
      </c>
      <c r="F20" s="8">
        <f>E20-(D20*H3/100)-H2</f>
        <v>-457.9882352941185</v>
      </c>
      <c r="G20" s="33">
        <f t="shared" si="0"/>
        <v>-886788.8803529429</v>
      </c>
      <c r="H20" s="1"/>
    </row>
    <row r="21" spans="1:8" ht="12" customHeight="1" thickBot="1">
      <c r="A21" s="1"/>
      <c r="B21" s="5">
        <v>14</v>
      </c>
      <c r="C21" s="35">
        <f>C20+J3</f>
        <v>7.854117647058819</v>
      </c>
      <c r="D21" s="6">
        <f>C21*D3</f>
        <v>1963.529411764705</v>
      </c>
      <c r="E21" s="8">
        <f>D21-D5</f>
        <v>-432.6705882352949</v>
      </c>
      <c r="F21" s="8">
        <f>E21-(D21*H3/100)-H2</f>
        <v>-448.87058823529486</v>
      </c>
      <c r="G21" s="33">
        <f t="shared" si="0"/>
        <v>-869134.6538823544</v>
      </c>
      <c r="H21" s="1"/>
    </row>
    <row r="22" spans="1:8" ht="12" customHeight="1" thickBot="1">
      <c r="A22" s="1"/>
      <c r="B22" s="5">
        <v>15</v>
      </c>
      <c r="C22" s="35">
        <f>C21+J3</f>
        <v>7.890588235294113</v>
      </c>
      <c r="D22" s="6">
        <f>C22*D3</f>
        <v>1972.6470588235284</v>
      </c>
      <c r="E22" s="8">
        <f>D22-D5</f>
        <v>-423.55294117647145</v>
      </c>
      <c r="F22" s="8">
        <f>E22-(D22*H3/100)-H2</f>
        <v>-439.75294117647144</v>
      </c>
      <c r="G22" s="33">
        <f t="shared" si="0"/>
        <v>-851480.4274117664</v>
      </c>
      <c r="H22" s="1"/>
    </row>
    <row r="23" spans="1:10" ht="12" customHeight="1" thickBot="1">
      <c r="A23" s="1"/>
      <c r="B23" s="5">
        <v>16</v>
      </c>
      <c r="C23" s="35">
        <f>C22+J3</f>
        <v>7.927058823529407</v>
      </c>
      <c r="D23" s="6">
        <f>C23*D3</f>
        <v>1981.7647058823518</v>
      </c>
      <c r="E23" s="8">
        <f>D23-D5</f>
        <v>-414.435294117648</v>
      </c>
      <c r="F23" s="8">
        <f>E23-(D23*H3/100)-H2</f>
        <v>-430.635294117648</v>
      </c>
      <c r="G23" s="33">
        <f t="shared" si="0"/>
        <v>-833826.2009411784</v>
      </c>
      <c r="H23" s="46"/>
      <c r="I23" s="47"/>
      <c r="J23" s="47"/>
    </row>
    <row r="24" spans="1:11" ht="12" customHeight="1" thickBot="1">
      <c r="A24" s="1"/>
      <c r="B24" s="5">
        <v>17</v>
      </c>
      <c r="C24" s="35">
        <f>C23+J3</f>
        <v>7.963529411764701</v>
      </c>
      <c r="D24" s="6">
        <f>C24*D3</f>
        <v>1990.8823529411752</v>
      </c>
      <c r="E24" s="8">
        <f>D24-D5</f>
        <v>-405.3176470588246</v>
      </c>
      <c r="F24" s="8">
        <f>E24-(D24*H3/100)-H2</f>
        <v>-421.5176470588246</v>
      </c>
      <c r="G24" s="33">
        <f t="shared" si="0"/>
        <v>-816171.9744705902</v>
      </c>
      <c r="H24" s="48"/>
      <c r="I24" s="49"/>
      <c r="J24" s="49"/>
      <c r="K24" s="27"/>
    </row>
    <row r="25" spans="1:8" ht="12.75">
      <c r="A25" s="1"/>
      <c r="B25" s="1"/>
      <c r="C25" s="7"/>
      <c r="D25" s="1"/>
      <c r="E25" s="7"/>
      <c r="F25" s="7"/>
      <c r="G25" s="7"/>
      <c r="H25" s="1"/>
    </row>
    <row r="26" spans="1:8" ht="12.75">
      <c r="A26" s="1"/>
      <c r="B26" s="1"/>
      <c r="C26" s="1"/>
      <c r="D26" s="7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9:20" s="1" customFormat="1" ht="12.75">
      <c r="I33" s="11"/>
      <c r="J33" s="11"/>
      <c r="K33" s="10"/>
      <c r="L33" s="10"/>
      <c r="M33" s="10"/>
      <c r="N33" s="10"/>
      <c r="O33" s="10"/>
      <c r="P33" s="9"/>
      <c r="Q33" s="9"/>
      <c r="R33" s="9"/>
      <c r="S33" s="9"/>
      <c r="T33" s="9"/>
    </row>
    <row r="34" spans="9:20" s="1" customFormat="1" ht="12.75">
      <c r="I34" s="11"/>
      <c r="J34" s="11"/>
      <c r="K34" s="10"/>
      <c r="L34" s="10"/>
      <c r="M34" s="10"/>
      <c r="N34" s="10"/>
      <c r="O34" s="10"/>
      <c r="P34" s="9"/>
      <c r="Q34" s="9"/>
      <c r="R34" s="9"/>
      <c r="S34" s="9"/>
      <c r="T34" s="9"/>
    </row>
    <row r="128" spans="2:4" ht="12.75">
      <c r="B128" s="25"/>
      <c r="C128" s="25"/>
      <c r="D128" s="25"/>
    </row>
    <row r="129" spans="2:4" ht="12.75">
      <c r="B129" s="25"/>
      <c r="C129" s="25"/>
      <c r="D129" s="25"/>
    </row>
    <row r="130" spans="2:4" ht="12.75">
      <c r="B130" s="25"/>
      <c r="C130" s="26"/>
      <c r="D130" s="25"/>
    </row>
    <row r="131" spans="2:4" ht="12.75">
      <c r="B131" s="25"/>
      <c r="C131" s="25"/>
      <c r="D131" s="25"/>
    </row>
    <row r="132" spans="2:4" ht="12.75">
      <c r="B132" s="25"/>
      <c r="C132" s="25"/>
      <c r="D132" s="25"/>
    </row>
    <row r="133" spans="2:4" ht="12.75">
      <c r="B133" s="25"/>
      <c r="C133" s="25"/>
      <c r="D133" s="25"/>
    </row>
  </sheetData>
  <mergeCells count="5">
    <mergeCell ref="A1:H1"/>
    <mergeCell ref="H23:J23"/>
    <mergeCell ref="H24:J24"/>
    <mergeCell ref="H9:J9"/>
    <mergeCell ref="H10:J10"/>
  </mergeCells>
  <hyperlinks>
    <hyperlink ref="H9:J9" r:id="rId1" display="http://web.tiscalinet.it/domenit"/>
    <hyperlink ref="H10:J10" r:id="rId2" display="mailto:g.bond@tiscalinet.it"/>
  </hyperlinks>
  <printOptions/>
  <pageMargins left="0.75" right="0.75" top="1" bottom="1" header="0.5" footer="0.5"/>
  <pageSetup horizontalDpi="300" verticalDpi="300" orientation="landscape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domenit</dc:creator>
  <cp:keywords/>
  <dc:description/>
  <cp:lastModifiedBy>domenitIT</cp:lastModifiedBy>
  <cp:lastPrinted>2000-11-22T11:30:22Z</cp:lastPrinted>
  <dcterms:created xsi:type="dcterms:W3CDTF">2000-01-28T18:56:20Z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