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40" windowHeight="9312" activeTab="0"/>
  </bookViews>
  <sheets>
    <sheet name="mod. aste composte" sheetId="1" r:id="rId1"/>
    <sheet name="Foglio2" sheetId="2" r:id="rId2"/>
    <sheet name="Foglio3" sheetId="3" r:id="rId3"/>
  </sheets>
  <definedNames>
    <definedName name="acciaio">'mod. aste composte'!$I$5:$J$7</definedName>
    <definedName name="_xlnm.Print_Area" localSheetId="0">'mod. aste composte'!$A$1:$K$44</definedName>
    <definedName name="Fexxx">'mod. aste composte'!$I$5:$I$7</definedName>
    <definedName name="sigma_am">'mod. aste composte'!$J$5:$J$7</definedName>
  </definedNames>
  <calcPr fullCalcOnLoad="1"/>
</workbook>
</file>

<file path=xl/comments1.xml><?xml version="1.0" encoding="utf-8"?>
<comments xmlns="http://schemas.openxmlformats.org/spreadsheetml/2006/main">
  <authors>
    <author>Poli Giancarlo</author>
    <author>Maria Angela Michelini</author>
  </authors>
  <commentList>
    <comment ref="I13" authorId="0">
      <text>
        <r>
          <rPr>
            <b/>
            <sz val="8"/>
            <rFont val="Tahoma"/>
            <family val="0"/>
          </rPr>
          <t>lunghezza di calcolo del puntone</t>
        </r>
      </text>
    </comment>
    <comment ref="I14" authorId="0">
      <text>
        <r>
          <rPr>
            <b/>
            <sz val="8"/>
            <rFont val="Tahoma"/>
            <family val="0"/>
          </rPr>
          <t>carico max a cui è sottoposto il puntone</t>
        </r>
      </text>
    </comment>
    <comment ref="I16" authorId="0">
      <text>
        <r>
          <rPr>
            <b/>
            <sz val="8"/>
            <rFont val="Tahoma"/>
            <family val="0"/>
          </rPr>
          <t>dati presi dal Prontuario; tab. ACC. 8</t>
        </r>
      </text>
    </comment>
    <comment ref="I18" authorId="0">
      <text>
        <r>
          <rPr>
            <b/>
            <sz val="8"/>
            <rFont val="Tahoma"/>
            <family val="0"/>
          </rPr>
          <t>area profilato</t>
        </r>
      </text>
    </comment>
    <comment ref="I19" authorId="0">
      <text>
        <r>
          <rPr>
            <b/>
            <sz val="8"/>
            <rFont val="Tahoma"/>
            <family val="0"/>
          </rPr>
          <t>coord. Baricentro rispetto agli assi x,y</t>
        </r>
      </text>
    </comment>
    <comment ref="I20" authorId="0">
      <text>
        <r>
          <rPr>
            <b/>
            <sz val="8"/>
            <rFont val="Tahoma"/>
            <family val="0"/>
          </rPr>
          <t>coord. Baricentro rispetto asse n</t>
        </r>
      </text>
    </comment>
    <comment ref="I21" authorId="0">
      <text>
        <r>
          <rPr>
            <b/>
            <sz val="8"/>
            <rFont val="Tahoma"/>
            <family val="0"/>
          </rPr>
          <t>momenti d'inerzia rispetto agli assi x,y</t>
        </r>
      </text>
    </comment>
    <comment ref="I22" authorId="0">
      <text>
        <r>
          <rPr>
            <b/>
            <sz val="8"/>
            <rFont val="Tahoma"/>
            <family val="0"/>
          </rPr>
          <t>momento d'inerzia rispetto all'asse n</t>
        </r>
      </text>
    </comment>
    <comment ref="I23" authorId="0">
      <text>
        <r>
          <rPr>
            <b/>
            <sz val="8"/>
            <rFont val="Tahoma"/>
            <family val="0"/>
          </rPr>
          <t>momento d'inerzia rispetto all'asse m</t>
        </r>
      </text>
    </comment>
    <comment ref="I24" authorId="0">
      <text>
        <r>
          <rPr>
            <b/>
            <sz val="8"/>
            <rFont val="Tahoma"/>
            <family val="0"/>
          </rPr>
          <t>raggi del nocciolo d'inerzia rispetto agli assi x,y</t>
        </r>
      </text>
    </comment>
    <comment ref="I25" authorId="0">
      <text>
        <r>
          <rPr>
            <b/>
            <sz val="8"/>
            <rFont val="Tahoma"/>
            <family val="0"/>
          </rPr>
          <t>raggio del nocciolo d'inerzia rispetto l'asse n</t>
        </r>
      </text>
    </comment>
    <comment ref="I26" authorId="0">
      <text>
        <r>
          <rPr>
            <b/>
            <sz val="8"/>
            <rFont val="Tahoma"/>
            <family val="0"/>
          </rPr>
          <t>raggio nocciolo d'inerzia rispetto l'asse m</t>
        </r>
      </text>
    </comment>
    <comment ref="I30" authorId="0">
      <text>
        <r>
          <rPr>
            <b/>
            <sz val="8"/>
            <rFont val="Tahoma"/>
            <family val="0"/>
          </rPr>
          <t>spessore piastra per imbottitura</t>
        </r>
      </text>
    </comment>
    <comment ref="H41" authorId="0">
      <text>
        <r>
          <rPr>
            <b/>
            <sz val="8"/>
            <rFont val="Tahoma"/>
            <family val="0"/>
          </rPr>
          <t>valore di omega ricavato da opportuna tabella.</t>
        </r>
      </text>
    </comment>
    <comment ref="I33" authorId="1">
      <text>
        <r>
          <rPr>
            <sz val="8"/>
            <rFont val="Tahoma"/>
            <family val="0"/>
          </rPr>
          <t xml:space="preserve">Deve essere = 2
</t>
        </r>
      </text>
    </comment>
    <comment ref="I32" authorId="1">
      <text>
        <r>
          <rPr>
            <sz val="8"/>
            <rFont val="Tahoma"/>
            <family val="0"/>
          </rPr>
          <t xml:space="preserve">&gt;= 3
</t>
        </r>
      </text>
    </comment>
    <comment ref="J4" authorId="1">
      <text>
        <r>
          <rPr>
            <sz val="8"/>
            <rFont val="Tahoma"/>
            <family val="0"/>
          </rPr>
          <t xml:space="preserve">Nella condizione di carico I
</t>
        </r>
      </text>
    </comment>
  </commentList>
</comments>
</file>

<file path=xl/sharedStrings.xml><?xml version="1.0" encoding="utf-8"?>
<sst xmlns="http://schemas.openxmlformats.org/spreadsheetml/2006/main" count="67" uniqueCount="51">
  <si>
    <t>tipo mat.</t>
  </si>
  <si>
    <r>
      <t xml:space="preserve">s </t>
    </r>
    <r>
      <rPr>
        <vertAlign val="subscript"/>
        <sz val="10"/>
        <rFont val="Arial"/>
        <family val="2"/>
      </rPr>
      <t>amm</t>
    </r>
  </si>
  <si>
    <r>
      <t>l</t>
    </r>
    <r>
      <rPr>
        <vertAlign val="subscript"/>
        <sz val="10"/>
        <rFont val="Arial"/>
        <family val="2"/>
      </rPr>
      <t>0</t>
    </r>
  </si>
  <si>
    <t>N</t>
  </si>
  <si>
    <t>profilato</t>
  </si>
  <si>
    <t>A</t>
  </si>
  <si>
    <r>
      <t>e</t>
    </r>
    <r>
      <rPr>
        <vertAlign val="subscript"/>
        <sz val="10"/>
        <rFont val="Arial"/>
        <family val="2"/>
      </rPr>
      <t>n</t>
    </r>
  </si>
  <si>
    <r>
      <t>J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=J</t>
    </r>
    <r>
      <rPr>
        <vertAlign val="subscript"/>
        <sz val="10"/>
        <rFont val="Arial"/>
        <family val="2"/>
      </rPr>
      <t>y</t>
    </r>
  </si>
  <si>
    <r>
      <t>J</t>
    </r>
    <r>
      <rPr>
        <vertAlign val="subscript"/>
        <sz val="10"/>
        <rFont val="Arial"/>
        <family val="2"/>
      </rPr>
      <t>n</t>
    </r>
  </si>
  <si>
    <r>
      <t>J</t>
    </r>
    <r>
      <rPr>
        <vertAlign val="subscript"/>
        <sz val="10"/>
        <rFont val="Arial"/>
        <family val="2"/>
      </rPr>
      <t>m</t>
    </r>
  </si>
  <si>
    <r>
      <t>r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=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y</t>
    </r>
  </si>
  <si>
    <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</si>
  <si>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m</t>
    </r>
  </si>
  <si>
    <t>L 80 * 8</t>
  </si>
  <si>
    <t>altri dati</t>
  </si>
  <si>
    <r>
      <t>S</t>
    </r>
    <r>
      <rPr>
        <vertAlign val="subscript"/>
        <sz val="10"/>
        <rFont val="Arial"/>
        <family val="2"/>
      </rPr>
      <t xml:space="preserve"> imbott.</t>
    </r>
  </si>
  <si>
    <t>d =</t>
  </si>
  <si>
    <t>n° profil.</t>
  </si>
  <si>
    <t>n° campi</t>
  </si>
  <si>
    <r>
      <t>e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=e</t>
    </r>
    <r>
      <rPr>
        <vertAlign val="subscript"/>
        <sz val="10"/>
        <rFont val="Arial"/>
        <family val="2"/>
      </rPr>
      <t>y</t>
    </r>
  </si>
  <si>
    <r>
      <t>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</si>
  <si>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2"/>
      </rPr>
      <t>sing. parti</t>
    </r>
  </si>
  <si>
    <r>
      <t>r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=</t>
    </r>
  </si>
  <si>
    <r>
      <t xml:space="preserve">w 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</si>
  <si>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2"/>
      </rPr>
      <t xml:space="preserve"> x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</si>
  <si>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2"/>
      </rPr>
      <t xml:space="preserve"> y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</si>
  <si>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</t>
    </r>
  </si>
  <si>
    <t>N =</t>
  </si>
  <si>
    <t>[cm]</t>
  </si>
  <si>
    <t>[daN]</t>
  </si>
  <si>
    <r>
      <t>[cm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</si>
  <si>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[cm</t>
    </r>
    <r>
      <rPr>
        <sz val="10"/>
        <rFont val="Arial"/>
        <family val="2"/>
      </rPr>
      <t>]</t>
    </r>
  </si>
  <si>
    <r>
      <t>[cm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]</t>
    </r>
  </si>
  <si>
    <r>
      <t>[daN/cm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</si>
  <si>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modello di calcolo per aste composte compresse, unite tramite imbottitura</t>
  </si>
  <si>
    <t>&gt; i dati di input vanno inseriti esclusivamente nelle caselle a sfondo azzurro</t>
  </si>
  <si>
    <t>TABELLA MATERIALI</t>
  </si>
  <si>
    <t>tipo acciaio</t>
  </si>
  <si>
    <t>sigma amm.</t>
  </si>
  <si>
    <t>Fe360</t>
  </si>
  <si>
    <t>Fe430</t>
  </si>
  <si>
    <t>Fe510</t>
  </si>
  <si>
    <t>valori di OUTPUT</t>
  </si>
  <si>
    <r>
      <t>l</t>
    </r>
    <r>
      <rPr>
        <vertAlign val="subscript"/>
        <sz val="10"/>
        <rFont val="Arial"/>
        <family val="2"/>
      </rPr>
      <t xml:space="preserve"> locale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</si>
  <si>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Symbol"/>
        <family val="1"/>
      </rPr>
      <t>0</t>
    </r>
    <r>
      <rPr>
        <vertAlign val="subscript"/>
        <sz val="10"/>
        <rFont val="Arial"/>
        <family val="2"/>
      </rPr>
      <t>minimo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</si>
  <si>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2"/>
      </rPr>
      <t xml:space="preserve"> x</t>
    </r>
  </si>
  <si>
    <r>
      <t>l</t>
    </r>
    <r>
      <rPr>
        <vertAlign val="subscript"/>
        <sz val="10"/>
        <rFont val="Arial"/>
        <family val="2"/>
      </rPr>
      <t xml:space="preserve"> yequiv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</si>
  <si>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2"/>
      </rPr>
      <t xml:space="preserve"> max</t>
    </r>
    <r>
      <rPr>
        <sz val="10"/>
        <rFont val="Arial"/>
        <family val="2"/>
      </rPr>
      <t>=</t>
    </r>
  </si>
  <si>
    <t>tabella c</t>
  </si>
  <si>
    <r>
      <t>s</t>
    </r>
    <r>
      <rPr>
        <b/>
        <vertAlign val="subscript"/>
        <sz val="10"/>
        <rFont val="Arial"/>
        <family val="2"/>
      </rPr>
      <t xml:space="preserve"> max</t>
    </r>
    <r>
      <rPr>
        <b/>
        <sz val="10"/>
        <rFont val="Arial"/>
        <family val="2"/>
      </rPr>
      <t>=</t>
    </r>
  </si>
  <si>
    <t>&lt;=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</si>
</sst>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"/>
    <numFmt numFmtId="185" formatCode="0.0000"/>
    <numFmt numFmtId="186" formatCode="0.000"/>
    <numFmt numFmtId="187" formatCode="0.000000"/>
    <numFmt numFmtId="188" formatCode="_-[$€-2]\ * #,##0.00_-;\-[$€-2]\ * #,##0.00_-;_-[$€-2]\ * &quot;-&quot;??_-"/>
  </numFmts>
  <fonts count="14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b/>
      <sz val="11"/>
      <color indexed="12"/>
      <name val="Arial"/>
      <family val="2"/>
    </font>
    <font>
      <sz val="8"/>
      <name val="Tahoma"/>
      <family val="0"/>
    </font>
    <font>
      <vertAlign val="subscript"/>
      <sz val="10"/>
      <name val="Symbol"/>
      <family val="1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188" fontId="0" fillId="0" borderId="0" xfId="15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2" borderId="0" xfId="0" applyFill="1" applyBorder="1" applyAlignment="1">
      <alignment horizontal="right"/>
    </xf>
    <xf numFmtId="2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/>
    </xf>
    <xf numFmtId="0" fontId="11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3"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40</xdr:row>
      <xdr:rowOff>95250</xdr:rowOff>
    </xdr:from>
    <xdr:to>
      <xdr:col>6</xdr:col>
      <xdr:colOff>133350</xdr:colOff>
      <xdr:row>40</xdr:row>
      <xdr:rowOff>171450</xdr:rowOff>
    </xdr:to>
    <xdr:sp>
      <xdr:nvSpPr>
        <xdr:cNvPr id="1" name="AutoShape 35"/>
        <xdr:cNvSpPr>
          <a:spLocks/>
        </xdr:cNvSpPr>
      </xdr:nvSpPr>
      <xdr:spPr>
        <a:xfrm>
          <a:off x="3390900" y="7239000"/>
          <a:ext cx="4000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4</xdr:row>
      <xdr:rowOff>19050</xdr:rowOff>
    </xdr:from>
    <xdr:to>
      <xdr:col>6</xdr:col>
      <xdr:colOff>381000</xdr:colOff>
      <xdr:row>8</xdr:row>
      <xdr:rowOff>47625</xdr:rowOff>
    </xdr:to>
    <xdr:grpSp>
      <xdr:nvGrpSpPr>
        <xdr:cNvPr id="2" name="Group 133"/>
        <xdr:cNvGrpSpPr>
          <a:grpSpLocks/>
        </xdr:cNvGrpSpPr>
      </xdr:nvGrpSpPr>
      <xdr:grpSpPr>
        <a:xfrm>
          <a:off x="276225" y="666750"/>
          <a:ext cx="3762375" cy="676275"/>
          <a:chOff x="136" y="85"/>
          <a:chExt cx="496" cy="96"/>
        </a:xfrm>
        <a:solidFill>
          <a:srgbClr val="FFFFFF"/>
        </a:solidFill>
      </xdr:grpSpPr>
      <xdr:sp>
        <xdr:nvSpPr>
          <xdr:cNvPr id="3" name="Rectangle 1"/>
          <xdr:cNvSpPr>
            <a:spLocks/>
          </xdr:cNvSpPr>
        </xdr:nvSpPr>
        <xdr:spPr>
          <a:xfrm>
            <a:off x="147" y="117"/>
            <a:ext cx="474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"/>
          <xdr:cNvSpPr>
            <a:spLocks/>
          </xdr:cNvSpPr>
        </xdr:nvSpPr>
        <xdr:spPr>
          <a:xfrm flipV="1">
            <a:off x="147" y="117"/>
            <a:ext cx="79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"/>
          <xdr:cNvSpPr>
            <a:spLocks/>
          </xdr:cNvSpPr>
        </xdr:nvSpPr>
        <xdr:spPr>
          <a:xfrm>
            <a:off x="226" y="11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>
            <a:off x="305" y="11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5"/>
          <xdr:cNvSpPr>
            <a:spLocks/>
          </xdr:cNvSpPr>
        </xdr:nvSpPr>
        <xdr:spPr>
          <a:xfrm>
            <a:off x="384" y="11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468" y="118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7"/>
          <xdr:cNvSpPr>
            <a:spLocks/>
          </xdr:cNvSpPr>
        </xdr:nvSpPr>
        <xdr:spPr>
          <a:xfrm>
            <a:off x="545" y="11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"/>
          <xdr:cNvSpPr>
            <a:spLocks/>
          </xdr:cNvSpPr>
        </xdr:nvSpPr>
        <xdr:spPr>
          <a:xfrm flipV="1">
            <a:off x="226" y="117"/>
            <a:ext cx="79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"/>
          <xdr:cNvSpPr>
            <a:spLocks/>
          </xdr:cNvSpPr>
        </xdr:nvSpPr>
        <xdr:spPr>
          <a:xfrm flipV="1">
            <a:off x="305" y="117"/>
            <a:ext cx="79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0"/>
          <xdr:cNvSpPr>
            <a:spLocks/>
          </xdr:cNvSpPr>
        </xdr:nvSpPr>
        <xdr:spPr>
          <a:xfrm>
            <a:off x="384" y="117"/>
            <a:ext cx="83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1"/>
          <xdr:cNvSpPr>
            <a:spLocks/>
          </xdr:cNvSpPr>
        </xdr:nvSpPr>
        <xdr:spPr>
          <a:xfrm>
            <a:off x="543" y="117"/>
            <a:ext cx="78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2"/>
          <xdr:cNvSpPr>
            <a:spLocks/>
          </xdr:cNvSpPr>
        </xdr:nvSpPr>
        <xdr:spPr>
          <a:xfrm>
            <a:off x="471" y="118"/>
            <a:ext cx="76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3"/>
          <xdr:cNvSpPr>
            <a:spLocks/>
          </xdr:cNvSpPr>
        </xdr:nvSpPr>
        <xdr:spPr>
          <a:xfrm>
            <a:off x="136" y="162"/>
            <a:ext cx="21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4"/>
          <xdr:cNvSpPr>
            <a:spLocks/>
          </xdr:cNvSpPr>
        </xdr:nvSpPr>
        <xdr:spPr>
          <a:xfrm>
            <a:off x="611" y="162"/>
            <a:ext cx="21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5"/>
          <xdr:cNvSpPr>
            <a:spLocks/>
          </xdr:cNvSpPr>
        </xdr:nvSpPr>
        <xdr:spPr>
          <a:xfrm>
            <a:off x="147" y="8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6"/>
          <xdr:cNvSpPr>
            <a:spLocks/>
          </xdr:cNvSpPr>
        </xdr:nvSpPr>
        <xdr:spPr>
          <a:xfrm>
            <a:off x="228" y="8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7"/>
          <xdr:cNvSpPr>
            <a:spLocks/>
          </xdr:cNvSpPr>
        </xdr:nvSpPr>
        <xdr:spPr>
          <a:xfrm>
            <a:off x="307" y="8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8"/>
          <xdr:cNvSpPr>
            <a:spLocks/>
          </xdr:cNvSpPr>
        </xdr:nvSpPr>
        <xdr:spPr>
          <a:xfrm>
            <a:off x="384" y="8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9"/>
          <xdr:cNvSpPr>
            <a:spLocks/>
          </xdr:cNvSpPr>
        </xdr:nvSpPr>
        <xdr:spPr>
          <a:xfrm>
            <a:off x="468" y="8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0"/>
          <xdr:cNvSpPr>
            <a:spLocks/>
          </xdr:cNvSpPr>
        </xdr:nvSpPr>
        <xdr:spPr>
          <a:xfrm>
            <a:off x="545" y="8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1"/>
          <xdr:cNvSpPr>
            <a:spLocks/>
          </xdr:cNvSpPr>
        </xdr:nvSpPr>
        <xdr:spPr>
          <a:xfrm>
            <a:off x="621" y="86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10</xdr:row>
      <xdr:rowOff>104775</xdr:rowOff>
    </xdr:from>
    <xdr:to>
      <xdr:col>3</xdr:col>
      <xdr:colOff>514350</xdr:colOff>
      <xdr:row>15</xdr:row>
      <xdr:rowOff>38100</xdr:rowOff>
    </xdr:to>
    <xdr:sp>
      <xdr:nvSpPr>
        <xdr:cNvPr id="24" name="Line 22"/>
        <xdr:cNvSpPr>
          <a:spLocks/>
        </xdr:cNvSpPr>
      </xdr:nvSpPr>
      <xdr:spPr>
        <a:xfrm flipV="1">
          <a:off x="1000125" y="1724025"/>
          <a:ext cx="1343025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85725</xdr:rowOff>
    </xdr:from>
    <xdr:to>
      <xdr:col>1</xdr:col>
      <xdr:colOff>304800</xdr:colOff>
      <xdr:row>16</xdr:row>
      <xdr:rowOff>123825</xdr:rowOff>
    </xdr:to>
    <xdr:sp>
      <xdr:nvSpPr>
        <xdr:cNvPr id="25" name="Line 23"/>
        <xdr:cNvSpPr>
          <a:spLocks/>
        </xdr:cNvSpPr>
      </xdr:nvSpPr>
      <xdr:spPr>
        <a:xfrm flipV="1">
          <a:off x="504825" y="2628900"/>
          <a:ext cx="4095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323850</xdr:colOff>
      <xdr:row>10</xdr:row>
      <xdr:rowOff>57150</xdr:rowOff>
    </xdr:to>
    <xdr:sp>
      <xdr:nvSpPr>
        <xdr:cNvPr id="26" name="Line 24"/>
        <xdr:cNvSpPr>
          <a:spLocks/>
        </xdr:cNvSpPr>
      </xdr:nvSpPr>
      <xdr:spPr>
        <a:xfrm flipV="1">
          <a:off x="2438400" y="1457325"/>
          <a:ext cx="323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15</xdr:row>
      <xdr:rowOff>28575</xdr:rowOff>
    </xdr:from>
    <xdr:to>
      <xdr:col>1</xdr:col>
      <xdr:colOff>400050</xdr:colOff>
      <xdr:row>15</xdr:row>
      <xdr:rowOff>85725</xdr:rowOff>
    </xdr:to>
    <xdr:sp>
      <xdr:nvSpPr>
        <xdr:cNvPr id="27" name="Oval 25"/>
        <xdr:cNvSpPr>
          <a:spLocks/>
        </xdr:cNvSpPr>
      </xdr:nvSpPr>
      <xdr:spPr>
        <a:xfrm>
          <a:off x="933450" y="2571750"/>
          <a:ext cx="8572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16</xdr:row>
      <xdr:rowOff>19050</xdr:rowOff>
    </xdr:from>
    <xdr:to>
      <xdr:col>1</xdr:col>
      <xdr:colOff>438150</xdr:colOff>
      <xdr:row>17</xdr:row>
      <xdr:rowOff>9525</xdr:rowOff>
    </xdr:to>
    <xdr:sp>
      <xdr:nvSpPr>
        <xdr:cNvPr id="28" name="TextBox 27"/>
        <xdr:cNvSpPr txBox="1">
          <a:spLocks noChangeArrowheads="1"/>
        </xdr:cNvSpPr>
      </xdr:nvSpPr>
      <xdr:spPr>
        <a:xfrm>
          <a:off x="895350" y="27241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542925</xdr:colOff>
      <xdr:row>11</xdr:row>
      <xdr:rowOff>76200</xdr:rowOff>
    </xdr:from>
    <xdr:to>
      <xdr:col>4</xdr:col>
      <xdr:colOff>85725</xdr:colOff>
      <xdr:row>16</xdr:row>
      <xdr:rowOff>38100</xdr:rowOff>
    </xdr:to>
    <xdr:sp>
      <xdr:nvSpPr>
        <xdr:cNvPr id="29" name="Line 32"/>
        <xdr:cNvSpPr>
          <a:spLocks/>
        </xdr:cNvSpPr>
      </xdr:nvSpPr>
      <xdr:spPr>
        <a:xfrm flipV="1">
          <a:off x="1152525" y="1857375"/>
          <a:ext cx="1371600" cy="8858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10</xdr:row>
      <xdr:rowOff>57150</xdr:rowOff>
    </xdr:from>
    <xdr:to>
      <xdr:col>3</xdr:col>
      <xdr:colOff>581025</xdr:colOff>
      <xdr:row>10</xdr:row>
      <xdr:rowOff>114300</xdr:rowOff>
    </xdr:to>
    <xdr:sp>
      <xdr:nvSpPr>
        <xdr:cNvPr id="30" name="Oval 110"/>
        <xdr:cNvSpPr>
          <a:spLocks/>
        </xdr:cNvSpPr>
      </xdr:nvSpPr>
      <xdr:spPr>
        <a:xfrm>
          <a:off x="2324100" y="1676400"/>
          <a:ext cx="8572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1</xdr:col>
      <xdr:colOff>600075</xdr:colOff>
      <xdr:row>16</xdr:row>
      <xdr:rowOff>85725</xdr:rowOff>
    </xdr:to>
    <xdr:sp>
      <xdr:nvSpPr>
        <xdr:cNvPr id="31" name="Line 111"/>
        <xdr:cNvSpPr>
          <a:spLocks/>
        </xdr:cNvSpPr>
      </xdr:nvSpPr>
      <xdr:spPr>
        <a:xfrm>
          <a:off x="1123950" y="2714625"/>
          <a:ext cx="85725" cy="85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9</xdr:row>
      <xdr:rowOff>66675</xdr:rowOff>
    </xdr:from>
    <xdr:to>
      <xdr:col>3</xdr:col>
      <xdr:colOff>466725</xdr:colOff>
      <xdr:row>10</xdr:row>
      <xdr:rowOff>95250</xdr:rowOff>
    </xdr:to>
    <xdr:sp>
      <xdr:nvSpPr>
        <xdr:cNvPr id="32" name="TextBox 134"/>
        <xdr:cNvSpPr txBox="1">
          <a:spLocks noChangeArrowheads="1"/>
        </xdr:cNvSpPr>
      </xdr:nvSpPr>
      <xdr:spPr>
        <a:xfrm>
          <a:off x="2133600" y="15240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9525</xdr:colOff>
      <xdr:row>11</xdr:row>
      <xdr:rowOff>28575</xdr:rowOff>
    </xdr:from>
    <xdr:to>
      <xdr:col>4</xdr:col>
      <xdr:colOff>95250</xdr:colOff>
      <xdr:row>11</xdr:row>
      <xdr:rowOff>114300</xdr:rowOff>
    </xdr:to>
    <xdr:sp>
      <xdr:nvSpPr>
        <xdr:cNvPr id="33" name="Line 135"/>
        <xdr:cNvSpPr>
          <a:spLocks/>
        </xdr:cNvSpPr>
      </xdr:nvSpPr>
      <xdr:spPr>
        <a:xfrm>
          <a:off x="2447925" y="1809750"/>
          <a:ext cx="85725" cy="85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15</xdr:row>
      <xdr:rowOff>0</xdr:rowOff>
    </xdr:from>
    <xdr:to>
      <xdr:col>6</xdr:col>
      <xdr:colOff>247650</xdr:colOff>
      <xdr:row>26</xdr:row>
      <xdr:rowOff>28575</xdr:rowOff>
    </xdr:to>
    <xdr:grpSp>
      <xdr:nvGrpSpPr>
        <xdr:cNvPr id="34" name="Group 145"/>
        <xdr:cNvGrpSpPr>
          <a:grpSpLocks/>
        </xdr:cNvGrpSpPr>
      </xdr:nvGrpSpPr>
      <xdr:grpSpPr>
        <a:xfrm>
          <a:off x="1095375" y="2543175"/>
          <a:ext cx="2809875" cy="2133600"/>
          <a:chOff x="147" y="338"/>
          <a:chExt cx="370" cy="282"/>
        </a:xfrm>
        <a:solidFill>
          <a:srgbClr val="FFFFFF"/>
        </a:solidFill>
      </xdr:grpSpPr>
      <xdr:sp>
        <xdr:nvSpPr>
          <xdr:cNvPr id="35" name="Line 91"/>
          <xdr:cNvSpPr>
            <a:spLocks/>
          </xdr:cNvSpPr>
        </xdr:nvSpPr>
        <xdr:spPr>
          <a:xfrm flipH="1">
            <a:off x="207" y="519"/>
            <a:ext cx="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rc 92"/>
          <xdr:cNvSpPr>
            <a:spLocks/>
          </xdr:cNvSpPr>
        </xdr:nvSpPr>
        <xdr:spPr>
          <a:xfrm flipH="1">
            <a:off x="207" y="501"/>
            <a:ext cx="23" cy="21"/>
          </a:xfrm>
          <a:prstGeom prst="arc">
            <a:avLst>
              <a:gd name="adj" fmla="val -270456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7" name="Group 144"/>
          <xdr:cNvGrpSpPr>
            <a:grpSpLocks/>
          </xdr:cNvGrpSpPr>
        </xdr:nvGrpSpPr>
        <xdr:grpSpPr>
          <a:xfrm>
            <a:off x="147" y="338"/>
            <a:ext cx="370" cy="282"/>
            <a:chOff x="147" y="338"/>
            <a:chExt cx="370" cy="289"/>
          </a:xfrm>
          <a:solidFill>
            <a:srgbClr val="FFFFFF"/>
          </a:solidFill>
        </xdr:grpSpPr>
        <xdr:sp>
          <xdr:nvSpPr>
            <xdr:cNvPr id="38" name="TextBox 106"/>
            <xdr:cNvSpPr txBox="1">
              <a:spLocks noChangeArrowheads="1"/>
            </xdr:cNvSpPr>
          </xdr:nvSpPr>
          <xdr:spPr>
            <a:xfrm>
              <a:off x="328" y="594"/>
              <a:ext cx="22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  <xdr:sp>
          <xdr:nvSpPr>
            <xdr:cNvPr id="39" name="Line 82"/>
            <xdr:cNvSpPr>
              <a:spLocks/>
            </xdr:cNvSpPr>
          </xdr:nvSpPr>
          <xdr:spPr>
            <a:xfrm>
              <a:off x="327" y="39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83"/>
            <xdr:cNvSpPr>
              <a:spLocks/>
            </xdr:cNvSpPr>
          </xdr:nvSpPr>
          <xdr:spPr>
            <a:xfrm>
              <a:off x="342" y="387"/>
              <a:ext cx="0" cy="13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85"/>
            <xdr:cNvSpPr>
              <a:spLocks/>
            </xdr:cNvSpPr>
          </xdr:nvSpPr>
          <xdr:spPr>
            <a:xfrm>
              <a:off x="309" y="410"/>
              <a:ext cx="0" cy="9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86"/>
            <xdr:cNvSpPr>
              <a:spLocks/>
            </xdr:cNvSpPr>
          </xdr:nvSpPr>
          <xdr:spPr>
            <a:xfrm>
              <a:off x="343" y="525"/>
              <a:ext cx="1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rc 87"/>
            <xdr:cNvSpPr>
              <a:spLocks/>
            </xdr:cNvSpPr>
          </xdr:nvSpPr>
          <xdr:spPr>
            <a:xfrm>
              <a:off x="442" y="505"/>
              <a:ext cx="23" cy="2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Arc 88"/>
            <xdr:cNvSpPr>
              <a:spLocks/>
            </xdr:cNvSpPr>
          </xdr:nvSpPr>
          <xdr:spPr>
            <a:xfrm>
              <a:off x="341" y="387"/>
              <a:ext cx="19" cy="22"/>
            </a:xfrm>
            <a:prstGeom prst="arc">
              <a:avLst>
                <a:gd name="adj" fmla="val 6837018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89"/>
            <xdr:cNvSpPr>
              <a:spLocks/>
            </xdr:cNvSpPr>
          </xdr:nvSpPr>
          <xdr:spPr>
            <a:xfrm>
              <a:off x="360" y="410"/>
              <a:ext cx="0" cy="9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90"/>
            <xdr:cNvSpPr>
              <a:spLocks/>
            </xdr:cNvSpPr>
          </xdr:nvSpPr>
          <xdr:spPr>
            <a:xfrm>
              <a:off x="360" y="505"/>
              <a:ext cx="8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93"/>
            <xdr:cNvSpPr>
              <a:spLocks/>
            </xdr:cNvSpPr>
          </xdr:nvSpPr>
          <xdr:spPr>
            <a:xfrm>
              <a:off x="227" y="505"/>
              <a:ext cx="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95"/>
            <xdr:cNvSpPr>
              <a:spLocks/>
            </xdr:cNvSpPr>
          </xdr:nvSpPr>
          <xdr:spPr>
            <a:xfrm>
              <a:off x="328" y="485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96"/>
            <xdr:cNvSpPr>
              <a:spLocks/>
            </xdr:cNvSpPr>
          </xdr:nvSpPr>
          <xdr:spPr>
            <a:xfrm>
              <a:off x="334" y="338"/>
              <a:ext cx="0" cy="20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97"/>
            <xdr:cNvSpPr>
              <a:spLocks/>
            </xdr:cNvSpPr>
          </xdr:nvSpPr>
          <xdr:spPr>
            <a:xfrm>
              <a:off x="275" y="431"/>
              <a:ext cx="1" cy="19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98"/>
            <xdr:cNvSpPr>
              <a:spLocks/>
            </xdr:cNvSpPr>
          </xdr:nvSpPr>
          <xdr:spPr>
            <a:xfrm>
              <a:off x="386" y="429"/>
              <a:ext cx="0" cy="1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99"/>
            <xdr:cNvSpPr>
              <a:spLocks/>
            </xdr:cNvSpPr>
          </xdr:nvSpPr>
          <xdr:spPr>
            <a:xfrm>
              <a:off x="147" y="484"/>
              <a:ext cx="338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Rectangle 100"/>
            <xdr:cNvSpPr>
              <a:spLocks/>
            </xdr:cNvSpPr>
          </xdr:nvSpPr>
          <xdr:spPr>
            <a:xfrm>
              <a:off x="328" y="411"/>
              <a:ext cx="14" cy="73"/>
            </a:xfrm>
            <a:prstGeom prst="rect">
              <a:avLst/>
            </a:prstGeom>
            <a:pattFill prst="wdUpDiag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Rectangle 101"/>
            <xdr:cNvSpPr>
              <a:spLocks/>
            </xdr:cNvSpPr>
          </xdr:nvSpPr>
          <xdr:spPr>
            <a:xfrm>
              <a:off x="303" y="351"/>
              <a:ext cx="28" cy="2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y</a:t>
              </a:r>
            </a:p>
          </xdr:txBody>
        </xdr:sp>
        <xdr:sp>
          <xdr:nvSpPr>
            <xdr:cNvPr id="55" name="TextBox 102"/>
            <xdr:cNvSpPr txBox="1">
              <a:spLocks noChangeArrowheads="1"/>
            </xdr:cNvSpPr>
          </xdr:nvSpPr>
          <xdr:spPr>
            <a:xfrm>
              <a:off x="392" y="418"/>
              <a:ext cx="27" cy="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y1</a:t>
              </a:r>
            </a:p>
          </xdr:txBody>
        </xdr:sp>
        <xdr:sp>
          <xdr:nvSpPr>
            <xdr:cNvPr id="56" name="TextBox 103"/>
            <xdr:cNvSpPr txBox="1">
              <a:spLocks noChangeArrowheads="1"/>
            </xdr:cNvSpPr>
          </xdr:nvSpPr>
          <xdr:spPr>
            <a:xfrm>
              <a:off x="243" y="409"/>
              <a:ext cx="28" cy="2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yo</a:t>
              </a:r>
            </a:p>
          </xdr:txBody>
        </xdr:sp>
        <xdr:sp>
          <xdr:nvSpPr>
            <xdr:cNvPr id="57" name="TextBox 104"/>
            <xdr:cNvSpPr txBox="1">
              <a:spLocks noChangeArrowheads="1"/>
            </xdr:cNvSpPr>
          </xdr:nvSpPr>
          <xdr:spPr>
            <a:xfrm>
              <a:off x="447" y="456"/>
              <a:ext cx="70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x = xo
</a:t>
              </a:r>
            </a:p>
          </xdr:txBody>
        </xdr:sp>
        <xdr:sp>
          <xdr:nvSpPr>
            <xdr:cNvPr id="58" name="Line 105"/>
            <xdr:cNvSpPr>
              <a:spLocks/>
            </xdr:cNvSpPr>
          </xdr:nvSpPr>
          <xdr:spPr>
            <a:xfrm>
              <a:off x="273" y="586"/>
              <a:ext cx="113" cy="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TextBox 108"/>
            <xdr:cNvSpPr txBox="1">
              <a:spLocks noChangeArrowheads="1"/>
            </xdr:cNvSpPr>
          </xdr:nvSpPr>
          <xdr:spPr>
            <a:xfrm>
              <a:off x="306" y="541"/>
              <a:ext cx="58" cy="2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 imbott.</a:t>
              </a:r>
            </a:p>
          </xdr:txBody>
        </xdr:sp>
        <xdr:sp>
          <xdr:nvSpPr>
            <xdr:cNvPr id="60" name="Arc 136"/>
            <xdr:cNvSpPr>
              <a:spLocks/>
            </xdr:cNvSpPr>
          </xdr:nvSpPr>
          <xdr:spPr>
            <a:xfrm flipH="1">
              <a:off x="309" y="389"/>
              <a:ext cx="17" cy="22"/>
            </a:xfrm>
            <a:prstGeom prst="arc">
              <a:avLst>
                <a:gd name="adj" fmla="val 6837018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141"/>
            <xdr:cNvSpPr>
              <a:spLocks/>
            </xdr:cNvSpPr>
          </xdr:nvSpPr>
          <xdr:spPr>
            <a:xfrm>
              <a:off x="327" y="542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workbookViewId="0" topLeftCell="A25">
      <selection activeCell="J13" sqref="J13"/>
    </sheetView>
  </sheetViews>
  <sheetFormatPr defaultColWidth="9.140625" defaultRowHeight="12.75"/>
  <cols>
    <col min="7" max="7" width="11.421875" style="0" customWidth="1"/>
    <col min="12" max="12" width="10.140625" style="0" customWidth="1"/>
  </cols>
  <sheetData>
    <row r="1" spans="2:10" ht="12.75" customHeight="1">
      <c r="B1" s="24" t="s">
        <v>34</v>
      </c>
      <c r="J1" s="12"/>
    </row>
    <row r="2" spans="1:10" ht="12.75" customHeight="1">
      <c r="A2" s="10" t="s">
        <v>35</v>
      </c>
      <c r="D2" s="18"/>
      <c r="J2" s="12"/>
    </row>
    <row r="3" spans="9:12" ht="12.75" customHeight="1">
      <c r="I3" t="s">
        <v>36</v>
      </c>
      <c r="L3" s="12"/>
    </row>
    <row r="4" spans="9:10" ht="12.75">
      <c r="I4" s="28" t="s">
        <v>37</v>
      </c>
      <c r="J4" t="s">
        <v>38</v>
      </c>
    </row>
    <row r="5" spans="9:11" ht="12.75">
      <c r="I5" s="1" t="s">
        <v>39</v>
      </c>
      <c r="J5" s="1">
        <v>1600</v>
      </c>
      <c r="K5" s="14"/>
    </row>
    <row r="6" spans="9:10" ht="12.75">
      <c r="I6" s="1" t="s">
        <v>40</v>
      </c>
      <c r="J6" s="1">
        <v>1900</v>
      </c>
    </row>
    <row r="7" spans="9:10" ht="12.75">
      <c r="I7" s="1" t="s">
        <v>41</v>
      </c>
      <c r="J7" s="1">
        <v>2400</v>
      </c>
    </row>
    <row r="10" spans="8:9" ht="12.75">
      <c r="H10" s="14" t="s">
        <v>0</v>
      </c>
      <c r="I10" s="25" t="s">
        <v>39</v>
      </c>
    </row>
    <row r="11" spans="5:7" ht="12.75">
      <c r="E11" s="9" t="s">
        <v>27</v>
      </c>
      <c r="F11" s="7">
        <f>I14</f>
        <v>28000</v>
      </c>
      <c r="G11" s="8" t="s">
        <v>29</v>
      </c>
    </row>
    <row r="12" spans="8:10" ht="15.75">
      <c r="H12" s="16" t="s">
        <v>1</v>
      </c>
      <c r="I12" s="29">
        <f>INDEX(sigma_am,MATCH(I10,Fexxx,0))</f>
        <v>1600</v>
      </c>
      <c r="J12" s="8" t="s">
        <v>33</v>
      </c>
    </row>
    <row r="13" spans="8:10" ht="15.75">
      <c r="H13" s="9" t="s">
        <v>2</v>
      </c>
      <c r="I13" s="1">
        <v>158</v>
      </c>
      <c r="J13" s="8" t="s">
        <v>28</v>
      </c>
    </row>
    <row r="14" spans="4:10" ht="15.75">
      <c r="D14" s="27" t="s">
        <v>26</v>
      </c>
      <c r="E14" s="7">
        <f>I13</f>
        <v>158</v>
      </c>
      <c r="F14" t="s">
        <v>28</v>
      </c>
      <c r="H14" s="9" t="s">
        <v>3</v>
      </c>
      <c r="I14" s="1">
        <v>28000</v>
      </c>
      <c r="J14" s="8" t="s">
        <v>29</v>
      </c>
    </row>
    <row r="15" spans="8:10" ht="12.75">
      <c r="H15" s="14"/>
      <c r="I15" s="14"/>
      <c r="J15" s="14"/>
    </row>
    <row r="16" spans="8:10" ht="12.75">
      <c r="H16" s="14" t="s">
        <v>4</v>
      </c>
      <c r="I16" s="25" t="s">
        <v>13</v>
      </c>
      <c r="J16" s="14"/>
    </row>
    <row r="17" spans="8:10" ht="12.75">
      <c r="H17" s="14"/>
      <c r="I17" s="14"/>
      <c r="J17" s="14"/>
    </row>
    <row r="18" spans="8:10" ht="14.25">
      <c r="H18" s="15" t="s">
        <v>5</v>
      </c>
      <c r="I18" s="1">
        <v>12.3</v>
      </c>
      <c r="J18" s="6" t="s">
        <v>30</v>
      </c>
    </row>
    <row r="19" spans="8:10" ht="15.75">
      <c r="H19" s="15" t="s">
        <v>19</v>
      </c>
      <c r="I19" s="1">
        <v>2.26</v>
      </c>
      <c r="J19" s="6" t="s">
        <v>31</v>
      </c>
    </row>
    <row r="20" spans="8:10" ht="15.75">
      <c r="H20" s="15" t="s">
        <v>6</v>
      </c>
      <c r="I20" s="1">
        <v>3.19</v>
      </c>
      <c r="J20" s="6" t="s">
        <v>31</v>
      </c>
    </row>
    <row r="21" spans="8:16" ht="15.75">
      <c r="H21" s="15" t="s">
        <v>7</v>
      </c>
      <c r="I21" s="1">
        <v>72.2</v>
      </c>
      <c r="J21" s="6" t="s">
        <v>32</v>
      </c>
      <c r="P21" s="11"/>
    </row>
    <row r="22" spans="8:10" ht="15.75">
      <c r="H22" s="15" t="s">
        <v>8</v>
      </c>
      <c r="I22" s="1">
        <v>29.9</v>
      </c>
      <c r="J22" s="6" t="s">
        <v>32</v>
      </c>
    </row>
    <row r="23" spans="8:10" ht="15.75">
      <c r="H23" s="15" t="s">
        <v>9</v>
      </c>
      <c r="I23" s="1">
        <v>115</v>
      </c>
      <c r="J23" s="6" t="s">
        <v>32</v>
      </c>
    </row>
    <row r="24" spans="8:10" ht="15.75">
      <c r="H24" s="17" t="s">
        <v>10</v>
      </c>
      <c r="I24" s="1">
        <v>2.42</v>
      </c>
      <c r="J24" s="6" t="s">
        <v>28</v>
      </c>
    </row>
    <row r="25" spans="8:10" ht="15.75">
      <c r="H25" s="17" t="s">
        <v>11</v>
      </c>
      <c r="I25" s="1">
        <v>1.56</v>
      </c>
      <c r="J25" s="6" t="s">
        <v>28</v>
      </c>
    </row>
    <row r="26" spans="8:10" ht="15.75">
      <c r="H26" s="17" t="s">
        <v>12</v>
      </c>
      <c r="I26" s="1">
        <v>3.06</v>
      </c>
      <c r="J26" s="6" t="s">
        <v>28</v>
      </c>
    </row>
    <row r="27" spans="8:10" ht="12.75">
      <c r="H27" s="14"/>
      <c r="I27" s="14"/>
      <c r="J27" s="6"/>
    </row>
    <row r="28" spans="8:10" ht="12.75">
      <c r="H28" s="2" t="s">
        <v>14</v>
      </c>
      <c r="I28" s="14"/>
      <c r="J28" s="6"/>
    </row>
    <row r="29" spans="8:10" ht="12.75">
      <c r="H29" s="14"/>
      <c r="I29" s="14"/>
      <c r="J29" s="6"/>
    </row>
    <row r="30" spans="8:10" ht="15.75">
      <c r="H30" s="15" t="s">
        <v>15</v>
      </c>
      <c r="I30" s="1">
        <v>0.8</v>
      </c>
      <c r="J30" s="6" t="s">
        <v>28</v>
      </c>
    </row>
    <row r="31" spans="8:10" ht="15.75">
      <c r="H31" s="9" t="s">
        <v>21</v>
      </c>
      <c r="I31" s="26">
        <f>I13/I32</f>
        <v>52.666666666666664</v>
      </c>
      <c r="J31" s="6" t="s">
        <v>28</v>
      </c>
    </row>
    <row r="32" spans="8:9" ht="12.75">
      <c r="H32" s="15" t="s">
        <v>18</v>
      </c>
      <c r="I32" s="1">
        <v>3</v>
      </c>
    </row>
    <row r="33" spans="8:9" ht="12.75">
      <c r="H33" s="15" t="s">
        <v>17</v>
      </c>
      <c r="I33" s="1">
        <v>2</v>
      </c>
    </row>
    <row r="35" ht="12.75">
      <c r="A35" t="s">
        <v>42</v>
      </c>
    </row>
    <row r="36" spans="1:8" ht="15.75">
      <c r="A36" s="19" t="s">
        <v>16</v>
      </c>
      <c r="B36">
        <f>I33*I19+I30</f>
        <v>5.319999999999999</v>
      </c>
      <c r="C36" t="s">
        <v>28</v>
      </c>
      <c r="D36" s="21" t="s">
        <v>43</v>
      </c>
      <c r="E36" s="3">
        <f>I31/B39</f>
        <v>33.76068376068376</v>
      </c>
      <c r="F36" s="22" t="s">
        <v>50</v>
      </c>
      <c r="G36" s="21" t="s">
        <v>45</v>
      </c>
      <c r="H36" t="str">
        <f>IF(E36&lt;=E37,"condizione verificata","condizione non verificata")</f>
        <v>condizione verificata</v>
      </c>
    </row>
    <row r="37" spans="1:5" ht="15.75">
      <c r="A37" s="20" t="s">
        <v>20</v>
      </c>
      <c r="B37" s="3">
        <f>SQRT(I24^2+(B36/2)^2)</f>
        <v>3.5961090083588956</v>
      </c>
      <c r="C37" t="s">
        <v>28</v>
      </c>
      <c r="D37" s="21" t="s">
        <v>24</v>
      </c>
      <c r="E37" s="3">
        <f>I13/B38</f>
        <v>65.2892561983471</v>
      </c>
    </row>
    <row r="38" spans="1:5" ht="15.75">
      <c r="A38" s="20" t="s">
        <v>22</v>
      </c>
      <c r="B38">
        <f>I24</f>
        <v>2.42</v>
      </c>
      <c r="C38" t="s">
        <v>28</v>
      </c>
      <c r="D38" s="21" t="s">
        <v>25</v>
      </c>
      <c r="E38" s="3">
        <f>I13/B37</f>
        <v>43.936376687341905</v>
      </c>
    </row>
    <row r="39" spans="1:5" ht="15.75">
      <c r="A39" s="20" t="s">
        <v>44</v>
      </c>
      <c r="B39" s="3">
        <f>MIN(I25:I26)</f>
        <v>1.56</v>
      </c>
      <c r="C39" t="s">
        <v>28</v>
      </c>
      <c r="D39" s="21" t="s">
        <v>46</v>
      </c>
      <c r="E39" s="3">
        <f>SQRT(E38^2+E36^2)</f>
        <v>55.40928590408739</v>
      </c>
    </row>
    <row r="40" ht="12.75">
      <c r="E40" s="5"/>
    </row>
    <row r="41" spans="4:9" ht="15.75">
      <c r="D41" s="21" t="s">
        <v>47</v>
      </c>
      <c r="E41" s="3">
        <f>MAX(E39,E37)</f>
        <v>65.2892561983471</v>
      </c>
      <c r="G41" s="13" t="s">
        <v>23</v>
      </c>
      <c r="H41" s="4">
        <v>1.4</v>
      </c>
      <c r="I41" t="s">
        <v>48</v>
      </c>
    </row>
    <row r="43" spans="2:7" ht="15.75">
      <c r="B43" s="30" t="s">
        <v>49</v>
      </c>
      <c r="C43" s="31">
        <f>(I14*H41)/(I18*I33)</f>
        <v>1593.4959349593496</v>
      </c>
      <c r="D43" s="6" t="s">
        <v>33</v>
      </c>
      <c r="F43" s="23" t="str">
        <f>IF(C43&lt;=I12,"verificato","non verificato")</f>
        <v>verificato</v>
      </c>
      <c r="G43" s="23"/>
    </row>
  </sheetData>
  <mergeCells count="1">
    <mergeCell ref="F43:G43"/>
  </mergeCells>
  <conditionalFormatting sqref="F43:G43">
    <cfRule type="cellIs" priority="1" dxfId="0" operator="equal" stopIfTrue="1">
      <formula>"non verificato"</formula>
    </cfRule>
    <cfRule type="cellIs" priority="2" dxfId="1" operator="equal" stopIfTrue="1">
      <formula>"verificato"</formula>
    </cfRule>
  </conditionalFormatting>
  <conditionalFormatting sqref="H36:I36">
    <cfRule type="expression" priority="3" dxfId="1" stopIfTrue="1">
      <formula>$E$36&lt;=$E$37</formula>
    </cfRule>
    <cfRule type="expression" priority="4" dxfId="2" stopIfTrue="1">
      <formula>$E$36&gt;$E$37</formula>
    </cfRule>
  </conditionalFormatting>
  <dataValidations count="1">
    <dataValidation type="list" allowBlank="1" showInputMessage="1" showErrorMessage="1" promptTitle="Attenzione!" prompt="scegli il tipo di acciaio dall'elenco." sqref="I10">
      <formula1>Fexxx</formula1>
    </dataValidation>
  </dataValidations>
  <printOptions/>
  <pageMargins left="0.1968503937007874" right="0.1968503937007874" top="0.61" bottom="1.01" header="0.5118110236220472" footer="0.5118110236220472"/>
  <pageSetup horizontalDpi="600" verticalDpi="600" orientation="landscape" paperSize="9" r:id="rId4"/>
  <headerFooter alignWithMargins="0">
    <oddFooter>&amp;L&amp;D&amp;CPoli Giancarlo, cl. 5_B geom.
I.T.G. "Battisti", Salò -Bs-&amp;Rpag. &amp;P / &amp;N</oddFooter>
  </headerFooter>
  <rowBreaks count="1" manualBreakCount="1">
    <brk id="3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di calcolo aste composte con imbottitura</dc:title>
  <dc:subject/>
  <dc:creator>Poli Giancarlo - Michelini M.A.</dc:creator>
  <cp:keywords/>
  <dc:description>2 profili ad L a lati uguali</dc:description>
  <cp:lastModifiedBy>Maria Angela Michelini</cp:lastModifiedBy>
  <cp:lastPrinted>2002-01-30T17:11:18Z</cp:lastPrinted>
  <dcterms:created xsi:type="dcterms:W3CDTF">1996-11-05T10:16:36Z</dcterms:created>
  <dcterms:modified xsi:type="dcterms:W3CDTF">2002-08-13T15:30:16Z</dcterms:modified>
  <cp:category/>
  <cp:version/>
  <cp:contentType/>
  <cp:contentStatus/>
</cp:coreProperties>
</file>