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0"/>
  </bookViews>
  <sheets>
    <sheet name="baricentro" sheetId="1" r:id="rId1"/>
    <sheet name="cargeom" sheetId="2" r:id="rId2"/>
  </sheets>
  <definedNames>
    <definedName name="coefficienti">'baricentro'!$G$11:$G$12</definedName>
  </definedNames>
  <calcPr fullCalcOnLoad="1"/>
</workbook>
</file>

<file path=xl/comments1.xml><?xml version="1.0" encoding="utf-8"?>
<comments xmlns="http://schemas.openxmlformats.org/spreadsheetml/2006/main">
  <authors>
    <author>Alunno</author>
    <author>Maria Angela Michelini</author>
  </authors>
  <commentList>
    <comment ref="E19" authorId="0">
      <text>
        <r>
          <rPr>
            <sz val="8"/>
            <rFont val="Tahoma"/>
            <family val="0"/>
          </rPr>
          <t>base del rettangolo o cateto orizzontale del triangolo.</t>
        </r>
      </text>
    </comment>
    <comment ref="H19" authorId="0">
      <text>
        <r>
          <rPr>
            <sz val="8"/>
            <rFont val="Tahoma"/>
            <family val="0"/>
          </rPr>
          <t xml:space="preserve">ascissa del baricentro dell'elemento di area: Xg=Xp+base/2 se è un rettangolo; Xg=Xp+b/3 se è un triangolo
</t>
        </r>
      </text>
    </comment>
    <comment ref="I19" authorId="0">
      <text>
        <r>
          <rPr>
            <sz val="8"/>
            <rFont val="Tahoma"/>
            <family val="0"/>
          </rPr>
          <t xml:space="preserve">ordinata del baricentro dell'elemento di area: Yg=Yp+h/2 se è un rettangolo; Yg=Yp+h/3 se è un triangolo.
</t>
        </r>
      </text>
    </comment>
    <comment ref="B19" authorId="1">
      <text>
        <r>
          <rPr>
            <b/>
            <sz val="8"/>
            <rFont val="Tahoma"/>
            <family val="0"/>
          </rPr>
          <t>1 se la figura è un rettangolo, 0,5 se è un triangolo</t>
        </r>
      </text>
    </comment>
    <comment ref="C19" authorId="1">
      <text>
        <r>
          <rPr>
            <sz val="8"/>
            <rFont val="Tahoma"/>
            <family val="0"/>
          </rPr>
          <t>ascissa del vertice inferiore sinistro del rettangolo o del vertice dell'angolo retto del triangolo.</t>
        </r>
      </text>
    </comment>
    <comment ref="D19" authorId="1">
      <text>
        <r>
          <rPr>
            <sz val="8"/>
            <rFont val="Tahoma"/>
            <family val="0"/>
          </rPr>
          <t>ordinata del vertice inferiore sinistro del rettangolo o del vertice dell'angolo retto del triangolo.</t>
        </r>
      </text>
    </comment>
    <comment ref="F19" authorId="1">
      <text>
        <r>
          <rPr>
            <sz val="8"/>
            <rFont val="Tahoma"/>
            <family val="0"/>
          </rPr>
          <t>altezza del rettangolo o catetoverticale del triangolo.</t>
        </r>
      </text>
    </comment>
    <comment ref="G19" authorId="1">
      <text>
        <r>
          <rPr>
            <sz val="8"/>
            <rFont val="Tahoma"/>
            <family val="0"/>
          </rPr>
          <t>Area dell'elemento di figura</t>
        </r>
      </text>
    </comment>
    <comment ref="J19" authorId="1">
      <text>
        <r>
          <rPr>
            <sz val="8"/>
            <rFont val="Tahoma"/>
            <family val="0"/>
          </rPr>
          <t>Momento statico rispetto all'asse y</t>
        </r>
      </text>
    </comment>
    <comment ref="K19" authorId="1">
      <text>
        <r>
          <rPr>
            <sz val="8"/>
            <rFont val="Tahoma"/>
            <family val="0"/>
          </rPr>
          <t>Momento statico rispetto all'asse x</t>
        </r>
      </text>
    </comment>
  </commentList>
</comments>
</file>

<file path=xl/comments2.xml><?xml version="1.0" encoding="utf-8"?>
<comments xmlns="http://schemas.openxmlformats.org/spreadsheetml/2006/main">
  <authors>
    <author>Maria Angela Michelini</author>
  </authors>
  <commentList>
    <comment ref="B15" authorId="0">
      <text>
        <r>
          <rPr>
            <sz val="8"/>
            <rFont val="Tahoma"/>
            <family val="0"/>
          </rPr>
          <t xml:space="preserve">è il punto in basso a sinistra del singolo rettangolo
</t>
        </r>
      </text>
    </comment>
    <comment ref="B16" authorId="0">
      <text>
        <r>
          <rPr>
            <b/>
            <sz val="8"/>
            <rFont val="Tahoma"/>
            <family val="0"/>
          </rPr>
          <t>ascissa del punto P rispetto all'origine del sistema di riferimento.</t>
        </r>
      </text>
    </comment>
    <comment ref="C16" authorId="0">
      <text>
        <r>
          <rPr>
            <b/>
            <sz val="8"/>
            <rFont val="Tahoma"/>
            <family val="0"/>
          </rPr>
          <t>ordinata del punto P rispetto all'origine del sistema di riferimento.</t>
        </r>
      </text>
    </comment>
    <comment ref="D16" authorId="0">
      <text>
        <r>
          <rPr>
            <b/>
            <sz val="8"/>
            <rFont val="Tahoma"/>
            <family val="0"/>
          </rPr>
          <t>dimensione orizzontale del rettangolo</t>
        </r>
      </text>
    </comment>
    <comment ref="E16" authorId="0">
      <text>
        <r>
          <rPr>
            <b/>
            <sz val="8"/>
            <rFont val="Tahoma"/>
            <family val="0"/>
          </rPr>
          <t xml:space="preserve">dimensione verticale del rettangolo.
</t>
        </r>
      </text>
    </comment>
    <comment ref="I15" authorId="0">
      <text>
        <r>
          <rPr>
            <b/>
            <sz val="8"/>
            <rFont val="Tahoma"/>
            <family val="0"/>
          </rPr>
          <t>momento statico del rettangolo rispetto all'asse y</t>
        </r>
        <r>
          <rPr>
            <sz val="8"/>
            <rFont val="Tahoma"/>
            <family val="0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0"/>
          </rPr>
          <t>momento statico del rettangolo rispetto all'asse x</t>
        </r>
      </text>
    </comment>
    <comment ref="K15" authorId="0">
      <text>
        <r>
          <rPr>
            <b/>
            <sz val="8"/>
            <rFont val="Tahoma"/>
            <family val="0"/>
          </rPr>
          <t>momento di inerzia rispetto all'asse x baricentrico del singolo rettangolo</t>
        </r>
      </text>
    </comment>
    <comment ref="L15" authorId="0">
      <text>
        <r>
          <rPr>
            <b/>
            <sz val="8"/>
            <rFont val="Tahoma"/>
            <family val="0"/>
          </rPr>
          <t>distanza in verticale tra il baricentro del singolo rettangolo e il baricentro della figura composta</t>
        </r>
        <r>
          <rPr>
            <sz val="8"/>
            <rFont val="Tahoma"/>
            <family val="0"/>
          </rPr>
          <t xml:space="preserve">
</t>
        </r>
      </text>
    </comment>
    <comment ref="O15" authorId="0">
      <text>
        <r>
          <rPr>
            <sz val="8"/>
            <rFont val="Tahoma"/>
            <family val="0"/>
          </rPr>
          <t xml:space="preserve">distanza in orizzontale tra il baricentro del singolo rettangolo e il baricentro della figura composta
</t>
        </r>
      </text>
    </comment>
    <comment ref="M15" authorId="0">
      <text>
        <r>
          <rPr>
            <b/>
            <sz val="8"/>
            <rFont val="Tahoma"/>
            <family val="0"/>
          </rPr>
          <t>termine di trasposizione per il calcolo di JxG</t>
        </r>
        <r>
          <rPr>
            <sz val="8"/>
            <rFont val="Tahoma"/>
            <family val="0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0"/>
          </rPr>
          <t>termine di trasposizione per il calcolo di JyG</t>
        </r>
      </text>
    </comment>
    <comment ref="G15" authorId="0">
      <text>
        <r>
          <rPr>
            <b/>
            <sz val="8"/>
            <rFont val="Tahoma"/>
            <family val="0"/>
          </rPr>
          <t>coordinate del baricentro del singolo rettangolo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<sst xmlns="http://schemas.openxmlformats.org/spreadsheetml/2006/main" count="94" uniqueCount="79">
  <si>
    <t>x</t>
  </si>
  <si>
    <t>y</t>
  </si>
  <si>
    <t>dimensioni</t>
  </si>
  <si>
    <t>area</t>
  </si>
  <si>
    <t>baricentro</t>
  </si>
  <si>
    <t>S(y)</t>
  </si>
  <si>
    <t>S(x)</t>
  </si>
  <si>
    <t>posizione del baricentro</t>
  </si>
  <si>
    <t xml:space="preserve">base </t>
  </si>
  <si>
    <t>altezza</t>
  </si>
  <si>
    <t>b*h</t>
  </si>
  <si>
    <t>Jx</t>
  </si>
  <si>
    <t>Jy</t>
  </si>
  <si>
    <t>dy</t>
  </si>
  <si>
    <t>dx</t>
  </si>
  <si>
    <t>momenti d'inerzia</t>
  </si>
  <si>
    <t>raggi di inerzia</t>
  </si>
  <si>
    <r>
      <t>r</t>
    </r>
    <r>
      <rPr>
        <sz val="10"/>
        <rFont val="Arial"/>
        <family val="0"/>
      </rPr>
      <t>x</t>
    </r>
  </si>
  <si>
    <r>
      <t>r</t>
    </r>
    <r>
      <rPr>
        <sz val="10"/>
        <rFont val="Arial"/>
        <family val="0"/>
      </rPr>
      <t>y</t>
    </r>
  </si>
  <si>
    <r>
      <t>A*dy</t>
    </r>
    <r>
      <rPr>
        <vertAlign val="superscript"/>
        <sz val="10"/>
        <rFont val="Arial"/>
        <family val="2"/>
      </rPr>
      <t>2</t>
    </r>
  </si>
  <si>
    <r>
      <t>A*dx</t>
    </r>
    <r>
      <rPr>
        <vertAlign val="superscript"/>
        <sz val="10"/>
        <rFont val="Arial"/>
        <family val="2"/>
      </rPr>
      <t>2</t>
    </r>
  </si>
  <si>
    <t>BARICENTRO, MOMENTI E RAGGI DI INERZIA x e y DI FIGURE COMPOSTE DA RETTANGOLI</t>
  </si>
  <si>
    <t>rettangolo</t>
  </si>
  <si>
    <t>n.</t>
  </si>
  <si>
    <t>punto origine P</t>
  </si>
  <si>
    <r>
      <t>x</t>
    </r>
    <r>
      <rPr>
        <vertAlign val="subscript"/>
        <sz val="10"/>
        <rFont val="Arial"/>
        <family val="2"/>
      </rPr>
      <t>G</t>
    </r>
  </si>
  <si>
    <r>
      <t>y</t>
    </r>
    <r>
      <rPr>
        <vertAlign val="subscript"/>
        <sz val="10"/>
        <rFont val="Arial"/>
        <family val="2"/>
      </rPr>
      <t>G</t>
    </r>
  </si>
  <si>
    <r>
      <t>A*x</t>
    </r>
    <r>
      <rPr>
        <vertAlign val="subscript"/>
        <sz val="10"/>
        <rFont val="Arial"/>
        <family val="2"/>
      </rPr>
      <t>G</t>
    </r>
  </si>
  <si>
    <r>
      <t>A*y</t>
    </r>
    <r>
      <rPr>
        <vertAlign val="subscript"/>
        <sz val="10"/>
        <rFont val="Arial"/>
        <family val="2"/>
      </rPr>
      <t>G</t>
    </r>
  </si>
  <si>
    <r>
      <t>b*h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/12</t>
    </r>
  </si>
  <si>
    <r>
      <t>h*b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/12</t>
    </r>
  </si>
  <si>
    <r>
      <t>X</t>
    </r>
    <r>
      <rPr>
        <vertAlign val="subscript"/>
        <sz val="10"/>
        <rFont val="Arial"/>
        <family val="2"/>
      </rPr>
      <t>G</t>
    </r>
  </si>
  <si>
    <r>
      <t>Y</t>
    </r>
    <r>
      <rPr>
        <vertAlign val="subscript"/>
        <sz val="10"/>
        <rFont val="Arial"/>
        <family val="2"/>
      </rPr>
      <t>G</t>
    </r>
  </si>
  <si>
    <r>
      <t>y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>-Y</t>
    </r>
    <r>
      <rPr>
        <vertAlign val="subscript"/>
        <sz val="10"/>
        <rFont val="Arial"/>
        <family val="2"/>
      </rPr>
      <t>G</t>
    </r>
  </si>
  <si>
    <r>
      <t>x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>-X</t>
    </r>
    <r>
      <rPr>
        <vertAlign val="subscript"/>
        <sz val="10"/>
        <rFont val="Arial"/>
        <family val="2"/>
      </rPr>
      <t>G</t>
    </r>
  </si>
  <si>
    <r>
      <t>Jx</t>
    </r>
    <r>
      <rPr>
        <vertAlign val="subscript"/>
        <sz val="10"/>
        <rFont val="Arial"/>
        <family val="2"/>
      </rPr>
      <t>G</t>
    </r>
  </si>
  <si>
    <r>
      <t>Jy</t>
    </r>
    <r>
      <rPr>
        <vertAlign val="subscript"/>
        <sz val="10"/>
        <rFont val="Arial"/>
        <family val="2"/>
      </rPr>
      <t>G</t>
    </r>
  </si>
  <si>
    <t>Istruzioni:</t>
  </si>
  <si>
    <t xml:space="preserve">Inserire i dati di input nelle celle a fondo azzurro. </t>
  </si>
  <si>
    <t>1</t>
  </si>
  <si>
    <t>2</t>
  </si>
  <si>
    <t>3</t>
  </si>
  <si>
    <t>4</t>
  </si>
  <si>
    <t>5</t>
  </si>
  <si>
    <t>6</t>
  </si>
  <si>
    <t>7</t>
  </si>
  <si>
    <t>Area sezione</t>
  </si>
  <si>
    <t>A</t>
  </si>
  <si>
    <t>I momenti di inerzia assiale sono calcolati rispetto agli assi x ed y baricentrici.</t>
  </si>
  <si>
    <t>Le lunghezze devono essere espresse tutte nella stessa unità di misura. I risultati si intendono espressi nelle unità di misura coerenti con quella scelta.</t>
  </si>
  <si>
    <t>b</t>
  </si>
  <si>
    <t>h</t>
  </si>
  <si>
    <r>
      <t>X</t>
    </r>
    <r>
      <rPr>
        <vertAlign val="subscript"/>
        <sz val="10"/>
        <rFont val="Arial"/>
        <family val="2"/>
      </rPr>
      <t>g</t>
    </r>
  </si>
  <si>
    <r>
      <t>Y</t>
    </r>
    <r>
      <rPr>
        <vertAlign val="subscript"/>
        <sz val="10"/>
        <rFont val="Arial"/>
        <family val="2"/>
      </rPr>
      <t>g</t>
    </r>
  </si>
  <si>
    <r>
      <t>S</t>
    </r>
    <r>
      <rPr>
        <vertAlign val="subscript"/>
        <sz val="10"/>
        <rFont val="Arial"/>
        <family val="2"/>
      </rPr>
      <t>(y)</t>
    </r>
  </si>
  <si>
    <r>
      <t>S</t>
    </r>
    <r>
      <rPr>
        <vertAlign val="subscript"/>
        <sz val="10"/>
        <rFont val="Arial"/>
        <family val="2"/>
      </rPr>
      <t>(x)</t>
    </r>
  </si>
  <si>
    <t>n. figura</t>
  </si>
  <si>
    <t>coeffic.</t>
  </si>
  <si>
    <t>baricentro di figure piane scomponibili in rettangoli e triangoli rettangoli</t>
  </si>
  <si>
    <r>
      <t>X</t>
    </r>
    <r>
      <rPr>
        <vertAlign val="subscript"/>
        <sz val="10"/>
        <rFont val="Arial"/>
        <family val="2"/>
      </rPr>
      <t>P</t>
    </r>
  </si>
  <si>
    <r>
      <t>Y</t>
    </r>
    <r>
      <rPr>
        <vertAlign val="subscript"/>
        <sz val="10"/>
        <rFont val="Arial"/>
        <family val="2"/>
      </rPr>
      <t>P</t>
    </r>
  </si>
  <si>
    <t>b&gt;0; h&gt;0</t>
  </si>
  <si>
    <t>b&lt;0; h&lt;0</t>
  </si>
  <si>
    <t>b&lt;0; h&gt;0</t>
  </si>
  <si>
    <t>b&gt;0; h&lt;0</t>
  </si>
  <si>
    <t>Convenzioni di segno</t>
  </si>
  <si>
    <t>punto P</t>
  </si>
  <si>
    <t>legenda</t>
  </si>
  <si>
    <t>INSERIRE QUI ALTRE RIGHE SE NECESSARIO</t>
  </si>
  <si>
    <t>totali</t>
  </si>
  <si>
    <r>
      <t>X</t>
    </r>
    <r>
      <rPr>
        <vertAlign val="subscript"/>
        <sz val="11"/>
        <rFont val="Arial"/>
        <family val="2"/>
      </rPr>
      <t>G</t>
    </r>
  </si>
  <si>
    <r>
      <t>Y</t>
    </r>
    <r>
      <rPr>
        <vertAlign val="subscript"/>
        <sz val="11"/>
        <rFont val="Arial"/>
        <family val="2"/>
      </rPr>
      <t>G</t>
    </r>
  </si>
  <si>
    <t>Baricentro</t>
  </si>
  <si>
    <t>Punto P</t>
  </si>
  <si>
    <t>base</t>
  </si>
  <si>
    <t>Area</t>
  </si>
  <si>
    <t>Momenti statici</t>
  </si>
  <si>
    <t>figura schematica di esempio</t>
  </si>
  <si>
    <t>triangolo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</si>
</sst>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0.0000"/>
    <numFmt numFmtId="179" formatCode="0.000"/>
    <numFmt numFmtId="180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vertAlign val="subscript"/>
      <sz val="1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right"/>
    </xf>
    <xf numFmtId="180" fontId="0" fillId="0" borderId="1" xfId="0" applyNumberFormat="1" applyBorder="1" applyAlignment="1">
      <alignment/>
    </xf>
    <xf numFmtId="0" fontId="0" fillId="0" borderId="1" xfId="0" applyBorder="1" applyAlignment="1" quotePrefix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2" fontId="0" fillId="0" borderId="1" xfId="0" applyNumberFormat="1" applyBorder="1" applyAlignment="1">
      <alignment horizontal="right"/>
    </xf>
    <xf numFmtId="0" fontId="0" fillId="3" borderId="1" xfId="0" applyFill="1" applyBorder="1" applyAlignment="1" applyProtection="1" quotePrefix="1">
      <alignment horizontal="right"/>
      <protection locked="0"/>
    </xf>
    <xf numFmtId="0" fontId="0" fillId="3" borderId="1" xfId="0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1" xfId="0" applyFill="1" applyBorder="1" applyAlignment="1">
      <alignment/>
    </xf>
    <xf numFmtId="2" fontId="0" fillId="0" borderId="1" xfId="0" applyNumberFormat="1" applyBorder="1" applyAlignment="1">
      <alignment/>
    </xf>
    <xf numFmtId="0" fontId="6" fillId="4" borderId="3" xfId="0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/>
    </xf>
    <xf numFmtId="0" fontId="6" fillId="4" borderId="3" xfId="0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6" fillId="4" borderId="10" xfId="0" applyNumberFormat="1" applyFont="1" applyFill="1" applyBorder="1" applyAlignment="1">
      <alignment/>
    </xf>
    <xf numFmtId="0" fontId="0" fillId="3" borderId="10" xfId="0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14</xdr:row>
      <xdr:rowOff>152400</xdr:rowOff>
    </xdr:from>
    <xdr:to>
      <xdr:col>3</xdr:col>
      <xdr:colOff>104775</xdr:colOff>
      <xdr:row>14</xdr:row>
      <xdr:rowOff>152400</xdr:rowOff>
    </xdr:to>
    <xdr:sp>
      <xdr:nvSpPr>
        <xdr:cNvPr id="1" name="Line 22"/>
        <xdr:cNvSpPr>
          <a:spLocks/>
        </xdr:cNvSpPr>
      </xdr:nvSpPr>
      <xdr:spPr>
        <a:xfrm flipV="1">
          <a:off x="600075" y="24765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14</xdr:row>
      <xdr:rowOff>19050</xdr:rowOff>
    </xdr:from>
    <xdr:to>
      <xdr:col>2</xdr:col>
      <xdr:colOff>219075</xdr:colOff>
      <xdr:row>15</xdr:row>
      <xdr:rowOff>0</xdr:rowOff>
    </xdr:to>
    <xdr:sp>
      <xdr:nvSpPr>
        <xdr:cNvPr id="2" name="Rectangle 1"/>
        <xdr:cNvSpPr>
          <a:spLocks/>
        </xdr:cNvSpPr>
      </xdr:nvSpPr>
      <xdr:spPr>
        <a:xfrm>
          <a:off x="819150" y="2343150"/>
          <a:ext cx="6191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28575</xdr:rowOff>
    </xdr:from>
    <xdr:to>
      <xdr:col>1</xdr:col>
      <xdr:colOff>209550</xdr:colOff>
      <xdr:row>14</xdr:row>
      <xdr:rowOff>152400</xdr:rowOff>
    </xdr:to>
    <xdr:sp>
      <xdr:nvSpPr>
        <xdr:cNvPr id="3" name="Rectangle 2"/>
        <xdr:cNvSpPr>
          <a:spLocks/>
        </xdr:cNvSpPr>
      </xdr:nvSpPr>
      <xdr:spPr>
        <a:xfrm>
          <a:off x="628650" y="1381125"/>
          <a:ext cx="19050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9</xdr:row>
      <xdr:rowOff>85725</xdr:rowOff>
    </xdr:from>
    <xdr:to>
      <xdr:col>3</xdr:col>
      <xdr:colOff>66675</xdr:colOff>
      <xdr:row>10</xdr:row>
      <xdr:rowOff>104775</xdr:rowOff>
    </xdr:to>
    <xdr:sp>
      <xdr:nvSpPr>
        <xdr:cNvPr id="4" name="Rectangle 3"/>
        <xdr:cNvSpPr>
          <a:spLocks/>
        </xdr:cNvSpPr>
      </xdr:nvSpPr>
      <xdr:spPr>
        <a:xfrm>
          <a:off x="819150" y="1600200"/>
          <a:ext cx="10763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12</xdr:row>
      <xdr:rowOff>9525</xdr:rowOff>
    </xdr:from>
    <xdr:to>
      <xdr:col>2</xdr:col>
      <xdr:colOff>238125</xdr:colOff>
      <xdr:row>14</xdr:row>
      <xdr:rowOff>9525</xdr:rowOff>
    </xdr:to>
    <xdr:sp>
      <xdr:nvSpPr>
        <xdr:cNvPr id="5" name="AutoShape 16"/>
        <xdr:cNvSpPr>
          <a:spLocks/>
        </xdr:cNvSpPr>
      </xdr:nvSpPr>
      <xdr:spPr>
        <a:xfrm>
          <a:off x="828675" y="2009775"/>
          <a:ext cx="628650" cy="32385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10</xdr:row>
      <xdr:rowOff>57150</xdr:rowOff>
    </xdr:from>
    <xdr:to>
      <xdr:col>1</xdr:col>
      <xdr:colOff>266700</xdr:colOff>
      <xdr:row>10</xdr:row>
      <xdr:rowOff>142875</xdr:rowOff>
    </xdr:to>
    <xdr:sp>
      <xdr:nvSpPr>
        <xdr:cNvPr id="6" name="Oval 17"/>
        <xdr:cNvSpPr>
          <a:spLocks/>
        </xdr:cNvSpPr>
      </xdr:nvSpPr>
      <xdr:spPr>
        <a:xfrm>
          <a:off x="790575" y="1733550"/>
          <a:ext cx="85725" cy="857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13</xdr:row>
      <xdr:rowOff>123825</xdr:rowOff>
    </xdr:from>
    <xdr:to>
      <xdr:col>1</xdr:col>
      <xdr:colOff>247650</xdr:colOff>
      <xdr:row>14</xdr:row>
      <xdr:rowOff>47625</xdr:rowOff>
    </xdr:to>
    <xdr:sp>
      <xdr:nvSpPr>
        <xdr:cNvPr id="7" name="Oval 19"/>
        <xdr:cNvSpPr>
          <a:spLocks/>
        </xdr:cNvSpPr>
      </xdr:nvSpPr>
      <xdr:spPr>
        <a:xfrm>
          <a:off x="771525" y="2286000"/>
          <a:ext cx="85725" cy="857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14</xdr:row>
      <xdr:rowOff>114300</xdr:rowOff>
    </xdr:from>
    <xdr:to>
      <xdr:col>1</xdr:col>
      <xdr:colOff>247650</xdr:colOff>
      <xdr:row>15</xdr:row>
      <xdr:rowOff>28575</xdr:rowOff>
    </xdr:to>
    <xdr:sp>
      <xdr:nvSpPr>
        <xdr:cNvPr id="8" name="Oval 20"/>
        <xdr:cNvSpPr>
          <a:spLocks/>
        </xdr:cNvSpPr>
      </xdr:nvSpPr>
      <xdr:spPr>
        <a:xfrm>
          <a:off x="771525" y="2438400"/>
          <a:ext cx="85725" cy="762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47625</xdr:rowOff>
    </xdr:from>
    <xdr:to>
      <xdr:col>1</xdr:col>
      <xdr:colOff>19050</xdr:colOff>
      <xdr:row>14</xdr:row>
      <xdr:rowOff>142875</xdr:rowOff>
    </xdr:to>
    <xdr:sp>
      <xdr:nvSpPr>
        <xdr:cNvPr id="9" name="Line 21"/>
        <xdr:cNvSpPr>
          <a:spLocks/>
        </xdr:cNvSpPr>
      </xdr:nvSpPr>
      <xdr:spPr>
        <a:xfrm flipV="1">
          <a:off x="628650" y="123825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12</xdr:row>
      <xdr:rowOff>95250</xdr:rowOff>
    </xdr:from>
    <xdr:to>
      <xdr:col>3</xdr:col>
      <xdr:colOff>104775</xdr:colOff>
      <xdr:row>12</xdr:row>
      <xdr:rowOff>95250</xdr:rowOff>
    </xdr:to>
    <xdr:sp>
      <xdr:nvSpPr>
        <xdr:cNvPr id="10" name="Line 24"/>
        <xdr:cNvSpPr>
          <a:spLocks/>
        </xdr:cNvSpPr>
      </xdr:nvSpPr>
      <xdr:spPr>
        <a:xfrm>
          <a:off x="342900" y="209550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7</xdr:row>
      <xdr:rowOff>114300</xdr:rowOff>
    </xdr:from>
    <xdr:to>
      <xdr:col>1</xdr:col>
      <xdr:colOff>371475</xdr:colOff>
      <xdr:row>16</xdr:row>
      <xdr:rowOff>47625</xdr:rowOff>
    </xdr:to>
    <xdr:sp>
      <xdr:nvSpPr>
        <xdr:cNvPr id="11" name="Line 25"/>
        <xdr:cNvSpPr>
          <a:spLocks/>
        </xdr:cNvSpPr>
      </xdr:nvSpPr>
      <xdr:spPr>
        <a:xfrm>
          <a:off x="981075" y="130492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11</xdr:row>
      <xdr:rowOff>9525</xdr:rowOff>
    </xdr:from>
    <xdr:to>
      <xdr:col>1</xdr:col>
      <xdr:colOff>190500</xdr:colOff>
      <xdr:row>12</xdr:row>
      <xdr:rowOff>0</xdr:rowOff>
    </xdr:to>
    <xdr:sp>
      <xdr:nvSpPr>
        <xdr:cNvPr id="12" name="TextBox 26"/>
        <xdr:cNvSpPr txBox="1">
          <a:spLocks noChangeArrowheads="1"/>
        </xdr:cNvSpPr>
      </xdr:nvSpPr>
      <xdr:spPr>
        <a:xfrm>
          <a:off x="638175" y="1847850"/>
          <a:ext cx="161925" cy="152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590550</xdr:colOff>
      <xdr:row>9</xdr:row>
      <xdr:rowOff>95250</xdr:rowOff>
    </xdr:from>
    <xdr:to>
      <xdr:col>2</xdr:col>
      <xdr:colOff>142875</xdr:colOff>
      <xdr:row>10</xdr:row>
      <xdr:rowOff>85725</xdr:rowOff>
    </xdr:to>
    <xdr:sp>
      <xdr:nvSpPr>
        <xdr:cNvPr id="13" name="TextBox 27"/>
        <xdr:cNvSpPr txBox="1">
          <a:spLocks noChangeArrowheads="1"/>
        </xdr:cNvSpPr>
      </xdr:nvSpPr>
      <xdr:spPr>
        <a:xfrm>
          <a:off x="1200150" y="1609725"/>
          <a:ext cx="161925" cy="152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276225</xdr:colOff>
      <xdr:row>12</xdr:row>
      <xdr:rowOff>142875</xdr:rowOff>
    </xdr:from>
    <xdr:to>
      <xdr:col>1</xdr:col>
      <xdr:colOff>438150</xdr:colOff>
      <xdr:row>13</xdr:row>
      <xdr:rowOff>133350</xdr:rowOff>
    </xdr:to>
    <xdr:sp>
      <xdr:nvSpPr>
        <xdr:cNvPr id="14" name="TextBox 29"/>
        <xdr:cNvSpPr txBox="1">
          <a:spLocks noChangeArrowheads="1"/>
        </xdr:cNvSpPr>
      </xdr:nvSpPr>
      <xdr:spPr>
        <a:xfrm>
          <a:off x="885825" y="2143125"/>
          <a:ext cx="161925" cy="152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485775</xdr:colOff>
      <xdr:row>14</xdr:row>
      <xdr:rowOff>19050</xdr:rowOff>
    </xdr:from>
    <xdr:to>
      <xdr:col>2</xdr:col>
      <xdr:colOff>38100</xdr:colOff>
      <xdr:row>15</xdr:row>
      <xdr:rowOff>19050</xdr:rowOff>
    </xdr:to>
    <xdr:sp>
      <xdr:nvSpPr>
        <xdr:cNvPr id="15" name="TextBox 30"/>
        <xdr:cNvSpPr txBox="1">
          <a:spLocks noChangeArrowheads="1"/>
        </xdr:cNvSpPr>
      </xdr:nvSpPr>
      <xdr:spPr>
        <a:xfrm>
          <a:off x="1095375" y="2343150"/>
          <a:ext cx="161925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</xdr:col>
      <xdr:colOff>361950</xdr:colOff>
      <xdr:row>11</xdr:row>
      <xdr:rowOff>114300</xdr:rowOff>
    </xdr:from>
    <xdr:to>
      <xdr:col>1</xdr:col>
      <xdr:colOff>514350</xdr:colOff>
      <xdr:row>12</xdr:row>
      <xdr:rowOff>104775</xdr:rowOff>
    </xdr:to>
    <xdr:sp>
      <xdr:nvSpPr>
        <xdr:cNvPr id="16" name="TextBox 31"/>
        <xdr:cNvSpPr txBox="1">
          <a:spLocks noChangeArrowheads="1"/>
        </xdr:cNvSpPr>
      </xdr:nvSpPr>
      <xdr:spPr>
        <a:xfrm>
          <a:off x="971550" y="1952625"/>
          <a:ext cx="1619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1</xdr:col>
      <xdr:colOff>333375</xdr:colOff>
      <xdr:row>12</xdr:row>
      <xdr:rowOff>47625</xdr:rowOff>
    </xdr:from>
    <xdr:to>
      <xdr:col>1</xdr:col>
      <xdr:colOff>419100</xdr:colOff>
      <xdr:row>12</xdr:row>
      <xdr:rowOff>123825</xdr:rowOff>
    </xdr:to>
    <xdr:sp>
      <xdr:nvSpPr>
        <xdr:cNvPr id="17" name="Oval 32"/>
        <xdr:cNvSpPr>
          <a:spLocks/>
        </xdr:cNvSpPr>
      </xdr:nvSpPr>
      <xdr:spPr>
        <a:xfrm>
          <a:off x="942975" y="2047875"/>
          <a:ext cx="85725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133350</xdr:rowOff>
    </xdr:from>
    <xdr:to>
      <xdr:col>8</xdr:col>
      <xdr:colOff>66675</xdr:colOff>
      <xdr:row>10</xdr:row>
      <xdr:rowOff>19050</xdr:rowOff>
    </xdr:to>
    <xdr:grpSp>
      <xdr:nvGrpSpPr>
        <xdr:cNvPr id="18" name="Group 55"/>
        <xdr:cNvGrpSpPr>
          <a:grpSpLocks/>
        </xdr:cNvGrpSpPr>
      </xdr:nvGrpSpPr>
      <xdr:grpSpPr>
        <a:xfrm>
          <a:off x="4305300" y="1323975"/>
          <a:ext cx="638175" cy="371475"/>
          <a:chOff x="564" y="113"/>
          <a:chExt cx="84" cy="50"/>
        </a:xfrm>
        <a:solidFill>
          <a:srgbClr val="FFFFFF"/>
        </a:solidFill>
      </xdr:grpSpPr>
      <xdr:sp>
        <xdr:nvSpPr>
          <xdr:cNvPr id="19" name="AutoShape 44"/>
          <xdr:cNvSpPr>
            <a:spLocks/>
          </xdr:cNvSpPr>
        </xdr:nvSpPr>
        <xdr:spPr>
          <a:xfrm>
            <a:off x="566" y="113"/>
            <a:ext cx="82" cy="44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Oval 45"/>
          <xdr:cNvSpPr>
            <a:spLocks/>
          </xdr:cNvSpPr>
        </xdr:nvSpPr>
        <xdr:spPr>
          <a:xfrm>
            <a:off x="564" y="152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76200</xdr:colOff>
      <xdr:row>11</xdr:row>
      <xdr:rowOff>152400</xdr:rowOff>
    </xdr:from>
    <xdr:to>
      <xdr:col>8</xdr:col>
      <xdr:colOff>133350</xdr:colOff>
      <xdr:row>14</xdr:row>
      <xdr:rowOff>28575</xdr:rowOff>
    </xdr:to>
    <xdr:grpSp>
      <xdr:nvGrpSpPr>
        <xdr:cNvPr id="21" name="Group 48"/>
        <xdr:cNvGrpSpPr>
          <a:grpSpLocks/>
        </xdr:cNvGrpSpPr>
      </xdr:nvGrpSpPr>
      <xdr:grpSpPr>
        <a:xfrm>
          <a:off x="4343400" y="1990725"/>
          <a:ext cx="666750" cy="361950"/>
          <a:chOff x="562" y="136"/>
          <a:chExt cx="87" cy="49"/>
        </a:xfrm>
        <a:solidFill>
          <a:srgbClr val="FFFFFF"/>
        </a:solidFill>
      </xdr:grpSpPr>
      <xdr:sp>
        <xdr:nvSpPr>
          <xdr:cNvPr id="22" name="AutoShape 46"/>
          <xdr:cNvSpPr>
            <a:spLocks/>
          </xdr:cNvSpPr>
        </xdr:nvSpPr>
        <xdr:spPr>
          <a:xfrm flipH="1">
            <a:off x="562" y="136"/>
            <a:ext cx="82" cy="44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47"/>
          <xdr:cNvSpPr>
            <a:spLocks/>
          </xdr:cNvSpPr>
        </xdr:nvSpPr>
        <xdr:spPr>
          <a:xfrm>
            <a:off x="638" y="174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476250</xdr:colOff>
      <xdr:row>7</xdr:row>
      <xdr:rowOff>142875</xdr:rowOff>
    </xdr:from>
    <xdr:to>
      <xdr:col>9</xdr:col>
      <xdr:colOff>533400</xdr:colOff>
      <xdr:row>10</xdr:row>
      <xdr:rowOff>19050</xdr:rowOff>
    </xdr:to>
    <xdr:grpSp>
      <xdr:nvGrpSpPr>
        <xdr:cNvPr id="24" name="Group 49"/>
        <xdr:cNvGrpSpPr>
          <a:grpSpLocks/>
        </xdr:cNvGrpSpPr>
      </xdr:nvGrpSpPr>
      <xdr:grpSpPr>
        <a:xfrm flipV="1">
          <a:off x="5353050" y="1333500"/>
          <a:ext cx="666750" cy="361950"/>
          <a:chOff x="562" y="136"/>
          <a:chExt cx="87" cy="49"/>
        </a:xfrm>
        <a:solidFill>
          <a:srgbClr val="FFFFFF"/>
        </a:solidFill>
      </xdr:grpSpPr>
      <xdr:sp>
        <xdr:nvSpPr>
          <xdr:cNvPr id="25" name="AutoShape 50"/>
          <xdr:cNvSpPr>
            <a:spLocks/>
          </xdr:cNvSpPr>
        </xdr:nvSpPr>
        <xdr:spPr>
          <a:xfrm flipH="1">
            <a:off x="562" y="136"/>
            <a:ext cx="82" cy="44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Oval 51"/>
          <xdr:cNvSpPr>
            <a:spLocks/>
          </xdr:cNvSpPr>
        </xdr:nvSpPr>
        <xdr:spPr>
          <a:xfrm>
            <a:off x="638" y="174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533400</xdr:colOff>
      <xdr:row>11</xdr:row>
      <xdr:rowOff>114300</xdr:rowOff>
    </xdr:from>
    <xdr:to>
      <xdr:col>9</xdr:col>
      <xdr:colOff>590550</xdr:colOff>
      <xdr:row>13</xdr:row>
      <xdr:rowOff>152400</xdr:rowOff>
    </xdr:to>
    <xdr:grpSp>
      <xdr:nvGrpSpPr>
        <xdr:cNvPr id="27" name="Group 52"/>
        <xdr:cNvGrpSpPr>
          <a:grpSpLocks/>
        </xdr:cNvGrpSpPr>
      </xdr:nvGrpSpPr>
      <xdr:grpSpPr>
        <a:xfrm flipH="1" flipV="1">
          <a:off x="5410200" y="1952625"/>
          <a:ext cx="666750" cy="361950"/>
          <a:chOff x="562" y="136"/>
          <a:chExt cx="87" cy="49"/>
        </a:xfrm>
        <a:solidFill>
          <a:srgbClr val="FFFFFF"/>
        </a:solidFill>
      </xdr:grpSpPr>
      <xdr:sp>
        <xdr:nvSpPr>
          <xdr:cNvPr id="28" name="AutoShape 53"/>
          <xdr:cNvSpPr>
            <a:spLocks/>
          </xdr:cNvSpPr>
        </xdr:nvSpPr>
        <xdr:spPr>
          <a:xfrm flipH="1">
            <a:off x="562" y="136"/>
            <a:ext cx="82" cy="44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Oval 54"/>
          <xdr:cNvSpPr>
            <a:spLocks/>
          </xdr:cNvSpPr>
        </xdr:nvSpPr>
        <xdr:spPr>
          <a:xfrm>
            <a:off x="638" y="174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28575</xdr:colOff>
      <xdr:row>7</xdr:row>
      <xdr:rowOff>66675</xdr:rowOff>
    </xdr:from>
    <xdr:to>
      <xdr:col>6</xdr:col>
      <xdr:colOff>114300</xdr:colOff>
      <xdr:row>7</xdr:row>
      <xdr:rowOff>142875</xdr:rowOff>
    </xdr:to>
    <xdr:sp>
      <xdr:nvSpPr>
        <xdr:cNvPr id="30" name="Oval 56"/>
        <xdr:cNvSpPr>
          <a:spLocks/>
        </xdr:cNvSpPr>
      </xdr:nvSpPr>
      <xdr:spPr>
        <a:xfrm>
          <a:off x="3686175" y="1257300"/>
          <a:ext cx="85725" cy="857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14</xdr:row>
      <xdr:rowOff>114300</xdr:rowOff>
    </xdr:from>
    <xdr:to>
      <xdr:col>1</xdr:col>
      <xdr:colOff>57150</xdr:colOff>
      <xdr:row>15</xdr:row>
      <xdr:rowOff>28575</xdr:rowOff>
    </xdr:to>
    <xdr:sp>
      <xdr:nvSpPr>
        <xdr:cNvPr id="31" name="Oval 18"/>
        <xdr:cNvSpPr>
          <a:spLocks/>
        </xdr:cNvSpPr>
      </xdr:nvSpPr>
      <xdr:spPr>
        <a:xfrm>
          <a:off x="581025" y="2438400"/>
          <a:ext cx="85725" cy="762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7</xdr:row>
      <xdr:rowOff>19050</xdr:rowOff>
    </xdr:from>
    <xdr:to>
      <xdr:col>3</xdr:col>
      <xdr:colOff>142875</xdr:colOff>
      <xdr:row>8</xdr:row>
      <xdr:rowOff>57150</xdr:rowOff>
    </xdr:to>
    <xdr:sp>
      <xdr:nvSpPr>
        <xdr:cNvPr id="1" name="Rectangle 39"/>
        <xdr:cNvSpPr>
          <a:spLocks/>
        </xdr:cNvSpPr>
      </xdr:nvSpPr>
      <xdr:spPr>
        <a:xfrm>
          <a:off x="1209675" y="1152525"/>
          <a:ext cx="762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57150</xdr:rowOff>
    </xdr:from>
    <xdr:to>
      <xdr:col>2</xdr:col>
      <xdr:colOff>219075</xdr:colOff>
      <xdr:row>13</xdr:row>
      <xdr:rowOff>9525</xdr:rowOff>
    </xdr:to>
    <xdr:sp>
      <xdr:nvSpPr>
        <xdr:cNvPr id="2" name="Rectangle 40"/>
        <xdr:cNvSpPr>
          <a:spLocks/>
        </xdr:cNvSpPr>
      </xdr:nvSpPr>
      <xdr:spPr>
        <a:xfrm>
          <a:off x="1219200" y="1352550"/>
          <a:ext cx="2190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10</xdr:row>
      <xdr:rowOff>28575</xdr:rowOff>
    </xdr:from>
    <xdr:to>
      <xdr:col>3</xdr:col>
      <xdr:colOff>352425</xdr:colOff>
      <xdr:row>11</xdr:row>
      <xdr:rowOff>95250</xdr:rowOff>
    </xdr:to>
    <xdr:sp>
      <xdr:nvSpPr>
        <xdr:cNvPr id="3" name="Rectangle 41"/>
        <xdr:cNvSpPr>
          <a:spLocks/>
        </xdr:cNvSpPr>
      </xdr:nvSpPr>
      <xdr:spPr>
        <a:xfrm>
          <a:off x="1447800" y="1647825"/>
          <a:ext cx="7334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5</xdr:row>
      <xdr:rowOff>76200</xdr:rowOff>
    </xdr:from>
    <xdr:to>
      <xdr:col>2</xdr:col>
      <xdr:colOff>0</xdr:colOff>
      <xdr:row>13</xdr:row>
      <xdr:rowOff>19050</xdr:rowOff>
    </xdr:to>
    <xdr:sp>
      <xdr:nvSpPr>
        <xdr:cNvPr id="4" name="Line 42"/>
        <xdr:cNvSpPr>
          <a:spLocks/>
        </xdr:cNvSpPr>
      </xdr:nvSpPr>
      <xdr:spPr>
        <a:xfrm flipH="1" flipV="1">
          <a:off x="1209675" y="885825"/>
          <a:ext cx="95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19050</xdr:rowOff>
    </xdr:from>
    <xdr:to>
      <xdr:col>3</xdr:col>
      <xdr:colOff>600075</xdr:colOff>
      <xdr:row>13</xdr:row>
      <xdr:rowOff>19050</xdr:rowOff>
    </xdr:to>
    <xdr:sp>
      <xdr:nvSpPr>
        <xdr:cNvPr id="5" name="Line 43"/>
        <xdr:cNvSpPr>
          <a:spLocks/>
        </xdr:cNvSpPr>
      </xdr:nvSpPr>
      <xdr:spPr>
        <a:xfrm>
          <a:off x="1228725" y="21240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12</xdr:row>
      <xdr:rowOff>104775</xdr:rowOff>
    </xdr:from>
    <xdr:to>
      <xdr:col>2</xdr:col>
      <xdr:colOff>38100</xdr:colOff>
      <xdr:row>13</xdr:row>
      <xdr:rowOff>19050</xdr:rowOff>
    </xdr:to>
    <xdr:sp>
      <xdr:nvSpPr>
        <xdr:cNvPr id="6" name="Oval 44"/>
        <xdr:cNvSpPr>
          <a:spLocks/>
        </xdr:cNvSpPr>
      </xdr:nvSpPr>
      <xdr:spPr>
        <a:xfrm>
          <a:off x="1171575" y="2047875"/>
          <a:ext cx="85725" cy="762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11</xdr:row>
      <xdr:rowOff>47625</xdr:rowOff>
    </xdr:from>
    <xdr:to>
      <xdr:col>2</xdr:col>
      <xdr:colOff>266700</xdr:colOff>
      <xdr:row>11</xdr:row>
      <xdr:rowOff>123825</xdr:rowOff>
    </xdr:to>
    <xdr:sp>
      <xdr:nvSpPr>
        <xdr:cNvPr id="7" name="Oval 45"/>
        <xdr:cNvSpPr>
          <a:spLocks/>
        </xdr:cNvSpPr>
      </xdr:nvSpPr>
      <xdr:spPr>
        <a:xfrm>
          <a:off x="1400175" y="1828800"/>
          <a:ext cx="85725" cy="857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8</xdr:row>
      <xdr:rowOff>0</xdr:rowOff>
    </xdr:from>
    <xdr:to>
      <xdr:col>2</xdr:col>
      <xdr:colOff>38100</xdr:colOff>
      <xdr:row>8</xdr:row>
      <xdr:rowOff>85725</xdr:rowOff>
    </xdr:to>
    <xdr:sp>
      <xdr:nvSpPr>
        <xdr:cNvPr id="8" name="Oval 46"/>
        <xdr:cNvSpPr>
          <a:spLocks/>
        </xdr:cNvSpPr>
      </xdr:nvSpPr>
      <xdr:spPr>
        <a:xfrm>
          <a:off x="1171575" y="1295400"/>
          <a:ext cx="85725" cy="857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14</xdr:row>
      <xdr:rowOff>57150</xdr:rowOff>
    </xdr:from>
    <xdr:to>
      <xdr:col>2</xdr:col>
      <xdr:colOff>533400</xdr:colOff>
      <xdr:row>14</xdr:row>
      <xdr:rowOff>133350</xdr:rowOff>
    </xdr:to>
    <xdr:sp>
      <xdr:nvSpPr>
        <xdr:cNvPr id="9" name="Oval 47"/>
        <xdr:cNvSpPr>
          <a:spLocks/>
        </xdr:cNvSpPr>
      </xdr:nvSpPr>
      <xdr:spPr>
        <a:xfrm>
          <a:off x="1666875" y="2324100"/>
          <a:ext cx="85725" cy="762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11</xdr:row>
      <xdr:rowOff>114300</xdr:rowOff>
    </xdr:from>
    <xdr:to>
      <xdr:col>2</xdr:col>
      <xdr:colOff>180975</xdr:colOff>
      <xdr:row>12</xdr:row>
      <xdr:rowOff>95250</xdr:rowOff>
    </xdr:to>
    <xdr:sp>
      <xdr:nvSpPr>
        <xdr:cNvPr id="10" name="TextBox 48"/>
        <xdr:cNvSpPr txBox="1">
          <a:spLocks noChangeArrowheads="1"/>
        </xdr:cNvSpPr>
      </xdr:nvSpPr>
      <xdr:spPr>
        <a:xfrm>
          <a:off x="1247775" y="1895475"/>
          <a:ext cx="152400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133350</xdr:colOff>
      <xdr:row>10</xdr:row>
      <xdr:rowOff>76200</xdr:rowOff>
    </xdr:from>
    <xdr:to>
      <xdr:col>3</xdr:col>
      <xdr:colOff>285750</xdr:colOff>
      <xdr:row>11</xdr:row>
      <xdr:rowOff>57150</xdr:rowOff>
    </xdr:to>
    <xdr:sp>
      <xdr:nvSpPr>
        <xdr:cNvPr id="11" name="TextBox 50"/>
        <xdr:cNvSpPr txBox="1">
          <a:spLocks noChangeArrowheads="1"/>
        </xdr:cNvSpPr>
      </xdr:nvSpPr>
      <xdr:spPr>
        <a:xfrm>
          <a:off x="1962150" y="1695450"/>
          <a:ext cx="152400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571500</xdr:colOff>
      <xdr:row>7</xdr:row>
      <xdr:rowOff>38100</xdr:rowOff>
    </xdr:from>
    <xdr:to>
      <xdr:col>3</xdr:col>
      <xdr:colOff>114300</xdr:colOff>
      <xdr:row>8</xdr:row>
      <xdr:rowOff>19050</xdr:rowOff>
    </xdr:to>
    <xdr:sp>
      <xdr:nvSpPr>
        <xdr:cNvPr id="12" name="TextBox 49"/>
        <xdr:cNvSpPr txBox="1">
          <a:spLocks noChangeArrowheads="1"/>
        </xdr:cNvSpPr>
      </xdr:nvSpPr>
      <xdr:spPr>
        <a:xfrm>
          <a:off x="1790700" y="1171575"/>
          <a:ext cx="152400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95250</xdr:colOff>
      <xdr:row>10</xdr:row>
      <xdr:rowOff>0</xdr:rowOff>
    </xdr:from>
    <xdr:to>
      <xdr:col>4</xdr:col>
      <xdr:colOff>371475</xdr:colOff>
      <xdr:row>10</xdr:row>
      <xdr:rowOff>0</xdr:rowOff>
    </xdr:to>
    <xdr:sp>
      <xdr:nvSpPr>
        <xdr:cNvPr id="13" name="Line 54"/>
        <xdr:cNvSpPr>
          <a:spLocks/>
        </xdr:cNvSpPr>
      </xdr:nvSpPr>
      <xdr:spPr>
        <a:xfrm>
          <a:off x="704850" y="16192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142875</xdr:rowOff>
    </xdr:from>
    <xdr:to>
      <xdr:col>2</xdr:col>
      <xdr:colOff>381000</xdr:colOff>
      <xdr:row>13</xdr:row>
      <xdr:rowOff>95250</xdr:rowOff>
    </xdr:to>
    <xdr:sp>
      <xdr:nvSpPr>
        <xdr:cNvPr id="14" name="Line 55"/>
        <xdr:cNvSpPr>
          <a:spLocks/>
        </xdr:cNvSpPr>
      </xdr:nvSpPr>
      <xdr:spPr>
        <a:xfrm>
          <a:off x="1600200" y="952500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47625</xdr:rowOff>
    </xdr:from>
    <xdr:to>
      <xdr:col>2</xdr:col>
      <xdr:colOff>523875</xdr:colOff>
      <xdr:row>10</xdr:row>
      <xdr:rowOff>28575</xdr:rowOff>
    </xdr:to>
    <xdr:sp>
      <xdr:nvSpPr>
        <xdr:cNvPr id="15" name="TextBox 56"/>
        <xdr:cNvSpPr txBox="1">
          <a:spLocks noChangeArrowheads="1"/>
        </xdr:cNvSpPr>
      </xdr:nvSpPr>
      <xdr:spPr>
        <a:xfrm>
          <a:off x="1590675" y="1504950"/>
          <a:ext cx="1524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7">
      <selection activeCell="E20" sqref="E20"/>
    </sheetView>
  </sheetViews>
  <sheetFormatPr defaultColWidth="9.140625" defaultRowHeight="12.75"/>
  <sheetData>
    <row r="1" spans="1:6" ht="12.75">
      <c r="A1" s="20" t="s">
        <v>37</v>
      </c>
      <c r="B1" s="19" t="s">
        <v>38</v>
      </c>
      <c r="C1" s="19"/>
      <c r="D1" s="19"/>
      <c r="E1" s="19"/>
      <c r="F1" s="19"/>
    </row>
    <row r="2" spans="2:9" ht="12.75">
      <c r="B2" s="54" t="s">
        <v>49</v>
      </c>
      <c r="C2" s="54"/>
      <c r="D2" s="54"/>
      <c r="E2" s="54"/>
      <c r="F2" s="54"/>
      <c r="G2" s="54"/>
      <c r="H2" s="54"/>
      <c r="I2" s="54"/>
    </row>
    <row r="3" spans="2:9" ht="12.75">
      <c r="B3" s="54"/>
      <c r="C3" s="54"/>
      <c r="D3" s="54"/>
      <c r="E3" s="54"/>
      <c r="F3" s="54"/>
      <c r="G3" s="54"/>
      <c r="H3" s="54"/>
      <c r="I3" s="54"/>
    </row>
    <row r="5" spans="1:8" ht="14.25">
      <c r="A5" s="36" t="s">
        <v>58</v>
      </c>
      <c r="B5" s="37"/>
      <c r="C5" s="37"/>
      <c r="D5" s="37"/>
      <c r="E5" s="37"/>
      <c r="F5" s="37"/>
      <c r="G5" s="37"/>
      <c r="H5" s="38"/>
    </row>
    <row r="6" ht="14.25">
      <c r="A6" s="25"/>
    </row>
    <row r="7" spans="1:10" ht="14.25">
      <c r="A7" s="25"/>
      <c r="G7" s="31" t="s">
        <v>67</v>
      </c>
      <c r="H7" s="45" t="s">
        <v>65</v>
      </c>
      <c r="I7" s="46"/>
      <c r="J7" s="47"/>
    </row>
    <row r="8" spans="3:10" ht="12.75">
      <c r="C8" t="s">
        <v>77</v>
      </c>
      <c r="G8" s="10" t="s">
        <v>66</v>
      </c>
      <c r="H8" s="26"/>
      <c r="I8" s="7"/>
      <c r="J8" s="27"/>
    </row>
    <row r="9" spans="8:10" ht="12.75">
      <c r="H9" s="26"/>
      <c r="I9" s="7"/>
      <c r="J9" s="27"/>
    </row>
    <row r="10" spans="7:10" ht="12.75">
      <c r="G10" s="44" t="s">
        <v>57</v>
      </c>
      <c r="H10" s="26"/>
      <c r="I10" s="7"/>
      <c r="J10" s="27"/>
    </row>
    <row r="11" spans="6:10" ht="12.75">
      <c r="F11" t="s">
        <v>22</v>
      </c>
      <c r="G11" s="31">
        <v>1</v>
      </c>
      <c r="H11" s="26" t="s">
        <v>61</v>
      </c>
      <c r="I11" s="7"/>
      <c r="J11" s="27" t="s">
        <v>62</v>
      </c>
    </row>
    <row r="12" spans="6:10" ht="12.75">
      <c r="F12" t="s">
        <v>78</v>
      </c>
      <c r="G12" s="31">
        <v>0.5</v>
      </c>
      <c r="H12" s="26"/>
      <c r="I12" s="7"/>
      <c r="J12" s="27"/>
    </row>
    <row r="13" spans="8:10" ht="12.75">
      <c r="H13" s="26"/>
      <c r="I13" s="7"/>
      <c r="J13" s="27"/>
    </row>
    <row r="14" spans="8:10" ht="12.75">
      <c r="H14" s="26"/>
      <c r="I14" s="7"/>
      <c r="J14" s="27"/>
    </row>
    <row r="15" spans="8:10" ht="12.75">
      <c r="H15" s="28" t="s">
        <v>63</v>
      </c>
      <c r="I15" s="29"/>
      <c r="J15" s="30" t="s">
        <v>64</v>
      </c>
    </row>
    <row r="18" spans="3:11" ht="12.75">
      <c r="C18" s="55" t="s">
        <v>73</v>
      </c>
      <c r="D18" s="56"/>
      <c r="E18" s="5" t="s">
        <v>74</v>
      </c>
      <c r="F18" s="5" t="s">
        <v>9</v>
      </c>
      <c r="G18" s="5" t="s">
        <v>75</v>
      </c>
      <c r="H18" s="55" t="s">
        <v>72</v>
      </c>
      <c r="I18" s="56"/>
      <c r="J18" s="55" t="s">
        <v>76</v>
      </c>
      <c r="K18" s="56"/>
    </row>
    <row r="19" spans="1:11" ht="15.75">
      <c r="A19" s="6" t="s">
        <v>56</v>
      </c>
      <c r="B19" s="6" t="s">
        <v>57</v>
      </c>
      <c r="C19" s="5" t="s">
        <v>59</v>
      </c>
      <c r="D19" s="5" t="s">
        <v>60</v>
      </c>
      <c r="E19" s="5" t="s">
        <v>50</v>
      </c>
      <c r="F19" s="5" t="s">
        <v>51</v>
      </c>
      <c r="G19" s="5" t="s">
        <v>47</v>
      </c>
      <c r="H19" s="5" t="s">
        <v>52</v>
      </c>
      <c r="I19" s="5" t="s">
        <v>53</v>
      </c>
      <c r="J19" s="6" t="s">
        <v>54</v>
      </c>
      <c r="K19" s="6" t="s">
        <v>55</v>
      </c>
    </row>
    <row r="20" spans="1:15" ht="15.75">
      <c r="A20" s="40">
        <v>1</v>
      </c>
      <c r="B20" s="40">
        <v>1</v>
      </c>
      <c r="C20" s="40">
        <v>0</v>
      </c>
      <c r="D20" s="40">
        <v>0</v>
      </c>
      <c r="E20" s="40">
        <v>5</v>
      </c>
      <c r="F20" s="40">
        <v>30</v>
      </c>
      <c r="G20" s="41">
        <f>E20*F20*B20</f>
        <v>150</v>
      </c>
      <c r="H20" s="6">
        <f>IF(B20=1,(C20+E20/2),(C20+E20/3))</f>
        <v>2.5</v>
      </c>
      <c r="I20" s="6">
        <f>IF(B20=1,(D20+F20/2),(D20+F20/3))</f>
        <v>15</v>
      </c>
      <c r="J20" s="6">
        <f>G20*H20</f>
        <v>375</v>
      </c>
      <c r="K20" s="6">
        <f>G20*I20</f>
        <v>2250</v>
      </c>
      <c r="N20" t="s">
        <v>52</v>
      </c>
      <c r="O20" t="s">
        <v>53</v>
      </c>
    </row>
    <row r="21" spans="1:15" ht="12.75">
      <c r="A21" s="23">
        <v>2</v>
      </c>
      <c r="B21" s="40">
        <v>1</v>
      </c>
      <c r="C21" s="23">
        <v>5</v>
      </c>
      <c r="D21" s="23">
        <v>20</v>
      </c>
      <c r="E21" s="23">
        <v>34</v>
      </c>
      <c r="F21" s="23">
        <v>5</v>
      </c>
      <c r="G21" s="41">
        <f>E21*F21*B21</f>
        <v>170</v>
      </c>
      <c r="H21" s="6">
        <f>IF(B21=1,(C21+E21/2),(C21+E21/3))</f>
        <v>22</v>
      </c>
      <c r="I21" s="6">
        <f>IF(B21=1,(D21+F21/2),(D21+F21/3))</f>
        <v>22.5</v>
      </c>
      <c r="J21" s="6">
        <f>G21*H21</f>
        <v>3740</v>
      </c>
      <c r="K21" s="6">
        <f>G21*I21</f>
        <v>3825</v>
      </c>
      <c r="N21" s="24">
        <f>J23/G23</f>
        <v>10</v>
      </c>
      <c r="O21" s="24">
        <f>K25/G23</f>
        <v>98.73333333333333</v>
      </c>
    </row>
    <row r="22" spans="1:11" ht="12.75">
      <c r="A22" s="23">
        <v>3</v>
      </c>
      <c r="B22" s="40">
        <v>1</v>
      </c>
      <c r="C22" s="23">
        <v>5</v>
      </c>
      <c r="D22" s="23">
        <v>0</v>
      </c>
      <c r="E22" s="23">
        <v>15</v>
      </c>
      <c r="F22" s="23">
        <v>8</v>
      </c>
      <c r="G22" s="41">
        <f>E22*F22*B22</f>
        <v>120</v>
      </c>
      <c r="H22" s="6">
        <f>IF(B22=1,(C22+E22/2),(C22+E22/3))</f>
        <v>12.5</v>
      </c>
      <c r="I22" s="6">
        <f>IF(B22=1,(D22+F22/2),(D22+F22/3))</f>
        <v>4</v>
      </c>
      <c r="J22" s="6">
        <f>G22*H22</f>
        <v>1500</v>
      </c>
      <c r="K22" s="6">
        <f>G22*I22</f>
        <v>480</v>
      </c>
    </row>
    <row r="23" spans="1:11" ht="12.75">
      <c r="A23" s="23">
        <v>4</v>
      </c>
      <c r="B23" s="40">
        <v>0.5</v>
      </c>
      <c r="C23" s="23">
        <v>5</v>
      </c>
      <c r="D23" s="23">
        <v>8</v>
      </c>
      <c r="E23" s="23">
        <v>15</v>
      </c>
      <c r="F23" s="23">
        <v>10</v>
      </c>
      <c r="G23" s="41">
        <f>E23*F23*B23</f>
        <v>75</v>
      </c>
      <c r="H23" s="6">
        <f>IF(B23=1,(C23+E23/2),(C23+E23/3))</f>
        <v>10</v>
      </c>
      <c r="I23" s="32">
        <f>IF(B23=1,(D23+F23/2),(D23+F23/3))</f>
        <v>11.333333333333334</v>
      </c>
      <c r="J23" s="6">
        <f>G23*H23</f>
        <v>750</v>
      </c>
      <c r="K23" s="6">
        <f>G23*I23</f>
        <v>850</v>
      </c>
    </row>
    <row r="24" spans="1:7" ht="13.5" thickBot="1">
      <c r="A24" s="42"/>
      <c r="B24" s="42"/>
      <c r="C24" s="42"/>
      <c r="D24" s="43" t="s">
        <v>68</v>
      </c>
      <c r="E24" s="42"/>
      <c r="F24" s="42"/>
      <c r="G24" s="42"/>
    </row>
    <row r="25" spans="6:11" ht="13.5" thickBot="1">
      <c r="F25" t="s">
        <v>69</v>
      </c>
      <c r="G25" s="14">
        <f>SUM(G20:G24)</f>
        <v>515</v>
      </c>
      <c r="J25" s="14">
        <f>SUM(J20:J24)</f>
        <v>6365</v>
      </c>
      <c r="K25" s="14">
        <f>SUM(K20:K24)</f>
        <v>7405</v>
      </c>
    </row>
    <row r="27" spans="2:5" ht="12.75">
      <c r="B27" s="48" t="s">
        <v>46</v>
      </c>
      <c r="D27" s="50" t="s">
        <v>7</v>
      </c>
      <c r="E27" s="51"/>
    </row>
    <row r="28" spans="2:5" ht="12.75">
      <c r="B28" s="49"/>
      <c r="D28" s="52"/>
      <c r="E28" s="53"/>
    </row>
    <row r="29" spans="2:5" ht="15.75">
      <c r="B29" s="33" t="s">
        <v>47</v>
      </c>
      <c r="D29" s="35" t="s">
        <v>70</v>
      </c>
      <c r="E29" s="35" t="s">
        <v>71</v>
      </c>
    </row>
    <row r="30" spans="2:5" ht="13.5">
      <c r="B30" s="34">
        <f>G25</f>
        <v>515</v>
      </c>
      <c r="D30" s="34">
        <f>J25/G25</f>
        <v>12.359223300970873</v>
      </c>
      <c r="E30" s="34">
        <f>K25/G25</f>
        <v>14.37864077669903</v>
      </c>
    </row>
    <row r="31" s="9" customFormat="1" ht="13.5" thickBot="1"/>
    <row r="32" ht="13.5" thickTop="1"/>
    <row r="34" spans="1:4" ht="12.75">
      <c r="A34" s="7"/>
      <c r="B34" s="7"/>
      <c r="C34" s="7"/>
      <c r="D34" s="7"/>
    </row>
  </sheetData>
  <mergeCells count="7">
    <mergeCell ref="H7:J7"/>
    <mergeCell ref="B27:B28"/>
    <mergeCell ref="D27:E28"/>
    <mergeCell ref="B2:I3"/>
    <mergeCell ref="C18:D18"/>
    <mergeCell ref="H18:I18"/>
    <mergeCell ref="J18:K18"/>
  </mergeCells>
  <dataValidations count="1">
    <dataValidation type="list" allowBlank="1" showInputMessage="1" showErrorMessage="1" prompt="scegliere: &#10;1 per il rettangolo &#10;0,5 per il triangolo" sqref="B20:B23">
      <formula1>coefficienti</formula1>
    </dataValidation>
  </dataValidation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workbookViewId="0" topLeftCell="A4">
      <selection activeCell="D18" sqref="D18"/>
    </sheetView>
  </sheetViews>
  <sheetFormatPr defaultColWidth="9.140625" defaultRowHeight="12.75"/>
  <cols>
    <col min="7" max="7" width="9.7109375" style="0" customWidth="1"/>
  </cols>
  <sheetData>
    <row r="1" spans="1:6" ht="12.75">
      <c r="A1" s="20" t="s">
        <v>37</v>
      </c>
      <c r="B1" s="19" t="s">
        <v>38</v>
      </c>
      <c r="C1" s="19"/>
      <c r="D1" s="19"/>
      <c r="E1" s="19"/>
      <c r="F1" s="19"/>
    </row>
    <row r="2" spans="2:9" ht="12.75">
      <c r="B2" s="54" t="s">
        <v>49</v>
      </c>
      <c r="C2" s="54"/>
      <c r="D2" s="54"/>
      <c r="E2" s="54"/>
      <c r="F2" s="54"/>
      <c r="G2" s="54"/>
      <c r="H2" s="54"/>
      <c r="I2" s="54"/>
    </row>
    <row r="3" spans="2:9" ht="12.75">
      <c r="B3" s="54"/>
      <c r="C3" s="54"/>
      <c r="D3" s="54"/>
      <c r="E3" s="54"/>
      <c r="F3" s="54"/>
      <c r="G3" s="54"/>
      <c r="H3" s="54"/>
      <c r="I3" s="54"/>
    </row>
    <row r="5" spans="1:9" ht="12.75">
      <c r="A5" s="1" t="s">
        <v>21</v>
      </c>
      <c r="B5" s="1"/>
      <c r="C5" s="1"/>
      <c r="D5" s="1"/>
      <c r="E5" s="1"/>
      <c r="F5" s="1"/>
      <c r="G5" s="1"/>
      <c r="H5" s="1"/>
      <c r="I5" s="1"/>
    </row>
    <row r="6" ht="12.75">
      <c r="E6" t="s">
        <v>48</v>
      </c>
    </row>
    <row r="7" ht="12.75">
      <c r="B7" s="18" t="s">
        <v>1</v>
      </c>
    </row>
    <row r="8" ht="12.75">
      <c r="E8" t="s">
        <v>77</v>
      </c>
    </row>
    <row r="13" ht="12.75">
      <c r="D13" s="18" t="s">
        <v>0</v>
      </c>
    </row>
    <row r="15" spans="1:16" ht="14.25">
      <c r="A15" s="2" t="s">
        <v>22</v>
      </c>
      <c r="B15" s="57" t="s">
        <v>24</v>
      </c>
      <c r="C15" s="58"/>
      <c r="D15" s="58" t="s">
        <v>2</v>
      </c>
      <c r="E15" s="58"/>
      <c r="F15" s="3" t="s">
        <v>3</v>
      </c>
      <c r="G15" s="57" t="s">
        <v>4</v>
      </c>
      <c r="H15" s="59"/>
      <c r="I15" s="2" t="s">
        <v>5</v>
      </c>
      <c r="J15" s="2" t="s">
        <v>6</v>
      </c>
      <c r="K15" s="5" t="s">
        <v>11</v>
      </c>
      <c r="L15" s="5" t="s">
        <v>13</v>
      </c>
      <c r="M15" s="5" t="s">
        <v>19</v>
      </c>
      <c r="N15" s="6" t="s">
        <v>12</v>
      </c>
      <c r="O15" s="5" t="s">
        <v>14</v>
      </c>
      <c r="P15" s="5" t="s">
        <v>20</v>
      </c>
    </row>
    <row r="16" spans="1:16" ht="15.75">
      <c r="A16" s="10" t="s">
        <v>23</v>
      </c>
      <c r="B16" s="4" t="s">
        <v>0</v>
      </c>
      <c r="C16" s="5" t="s">
        <v>1</v>
      </c>
      <c r="D16" s="5" t="s">
        <v>8</v>
      </c>
      <c r="E16" s="5" t="s">
        <v>9</v>
      </c>
      <c r="F16" s="5" t="s">
        <v>10</v>
      </c>
      <c r="G16" s="5" t="s">
        <v>25</v>
      </c>
      <c r="H16" s="5" t="s">
        <v>26</v>
      </c>
      <c r="I16" s="5" t="s">
        <v>27</v>
      </c>
      <c r="J16" s="5" t="s">
        <v>28</v>
      </c>
      <c r="K16" s="12" t="s">
        <v>29</v>
      </c>
      <c r="L16" s="5" t="s">
        <v>33</v>
      </c>
      <c r="M16" s="6"/>
      <c r="N16" s="12" t="s">
        <v>30</v>
      </c>
      <c r="O16" s="5" t="s">
        <v>34</v>
      </c>
      <c r="P16" s="6"/>
    </row>
    <row r="17" spans="1:16" ht="12.75">
      <c r="A17" s="22" t="s">
        <v>39</v>
      </c>
      <c r="B17" s="23">
        <v>0</v>
      </c>
      <c r="C17" s="23">
        <v>0</v>
      </c>
      <c r="D17" s="23">
        <v>20</v>
      </c>
      <c r="E17" s="23">
        <v>40</v>
      </c>
      <c r="F17" s="6">
        <f aca="true" t="shared" si="0" ref="F17:F23">D17*E17</f>
        <v>800</v>
      </c>
      <c r="G17" s="6">
        <f aca="true" t="shared" si="1" ref="G17:H23">B17+D17/2</f>
        <v>10</v>
      </c>
      <c r="H17" s="6">
        <f t="shared" si="1"/>
        <v>20</v>
      </c>
      <c r="I17" s="6">
        <f aca="true" t="shared" si="2" ref="I17:I23">F17*G17</f>
        <v>8000</v>
      </c>
      <c r="J17" s="6">
        <f aca="true" t="shared" si="3" ref="J17:J23">F17*H17</f>
        <v>16000</v>
      </c>
      <c r="K17" s="8">
        <f>D17*E17^3/12</f>
        <v>106666.66666666667</v>
      </c>
      <c r="L17" s="21">
        <f>IF(F17=0,"----",H17-$E$30)</f>
        <v>-0.9193548387096762</v>
      </c>
      <c r="M17" s="10">
        <f>IF(F17=0,"----",F17*L17^2)</f>
        <v>676.1706555671158</v>
      </c>
      <c r="N17" s="8">
        <f>D17^3*E17/12</f>
        <v>26666.666666666668</v>
      </c>
      <c r="O17" s="21">
        <f>IF(F17=0,"----",G17-D$30)</f>
        <v>-5.806451612903226</v>
      </c>
      <c r="P17" s="10">
        <f>IF(F17=0,"----",F17*O17^2)</f>
        <v>26971.90426638918</v>
      </c>
    </row>
    <row r="18" spans="1:16" ht="12.75">
      <c r="A18" s="22" t="s">
        <v>40</v>
      </c>
      <c r="B18" s="23">
        <v>0</v>
      </c>
      <c r="C18" s="23">
        <v>15</v>
      </c>
      <c r="D18" s="23">
        <v>30</v>
      </c>
      <c r="E18" s="23">
        <v>15</v>
      </c>
      <c r="F18" s="6">
        <f t="shared" si="0"/>
        <v>450</v>
      </c>
      <c r="G18" s="11">
        <f t="shared" si="1"/>
        <v>15</v>
      </c>
      <c r="H18" s="11">
        <f t="shared" si="1"/>
        <v>22.5</v>
      </c>
      <c r="I18" s="6">
        <f t="shared" si="2"/>
        <v>6750</v>
      </c>
      <c r="J18" s="6">
        <f t="shared" si="3"/>
        <v>10125</v>
      </c>
      <c r="K18" s="8">
        <f aca="true" t="shared" si="4" ref="K18:K23">D18*E18^3/12</f>
        <v>8437.5</v>
      </c>
      <c r="L18" s="21">
        <f aca="true" t="shared" si="5" ref="L18:L23">IF(F18=0,"----",H18-$E$30)</f>
        <v>1.5806451612903238</v>
      </c>
      <c r="M18" s="10">
        <f aca="true" t="shared" si="6" ref="M18:M23">IF(F18=0,"----",F18*L18^2)</f>
        <v>1124.2976066597312</v>
      </c>
      <c r="N18" s="8">
        <f aca="true" t="shared" si="7" ref="N18:N23">D18^3*E18/12</f>
        <v>33750</v>
      </c>
      <c r="O18" s="21">
        <f aca="true" t="shared" si="8" ref="O18:O23">IF(F18=0,"----",G18-D$30)</f>
        <v>-0.806451612903226</v>
      </c>
      <c r="P18" s="10">
        <f aca="true" t="shared" si="9" ref="P18:P23">IF(F18=0,"----",F18*O18^2)</f>
        <v>292.6638917793966</v>
      </c>
    </row>
    <row r="19" spans="1:16" ht="12.75">
      <c r="A19" s="22" t="s">
        <v>41</v>
      </c>
      <c r="B19" s="23">
        <v>20</v>
      </c>
      <c r="C19" s="23">
        <v>15</v>
      </c>
      <c r="D19" s="23">
        <v>25</v>
      </c>
      <c r="E19" s="23">
        <v>12</v>
      </c>
      <c r="F19" s="6">
        <f t="shared" si="0"/>
        <v>300</v>
      </c>
      <c r="G19" s="11">
        <f t="shared" si="1"/>
        <v>32.5</v>
      </c>
      <c r="H19" s="11">
        <f t="shared" si="1"/>
        <v>21</v>
      </c>
      <c r="I19" s="6">
        <f t="shared" si="2"/>
        <v>9750</v>
      </c>
      <c r="J19" s="6">
        <f t="shared" si="3"/>
        <v>6300</v>
      </c>
      <c r="K19" s="8">
        <f t="shared" si="4"/>
        <v>3600</v>
      </c>
      <c r="L19" s="21">
        <f t="shared" si="5"/>
        <v>0.08064516129032384</v>
      </c>
      <c r="M19" s="10">
        <f t="shared" si="6"/>
        <v>1.951092611862704</v>
      </c>
      <c r="N19" s="8">
        <f t="shared" si="7"/>
        <v>15625</v>
      </c>
      <c r="O19" s="21">
        <f t="shared" si="8"/>
        <v>16.693548387096776</v>
      </c>
      <c r="P19" s="10">
        <f t="shared" si="9"/>
        <v>83602.3673257024</v>
      </c>
    </row>
    <row r="20" spans="1:16" ht="12.75">
      <c r="A20" s="22" t="s">
        <v>42</v>
      </c>
      <c r="B20" s="23">
        <v>0</v>
      </c>
      <c r="C20" s="23">
        <v>0</v>
      </c>
      <c r="D20" s="23">
        <v>0</v>
      </c>
      <c r="E20" s="23">
        <v>0</v>
      </c>
      <c r="F20" s="6">
        <f t="shared" si="0"/>
        <v>0</v>
      </c>
      <c r="G20" s="11">
        <f t="shared" si="1"/>
        <v>0</v>
      </c>
      <c r="H20" s="11">
        <f t="shared" si="1"/>
        <v>0</v>
      </c>
      <c r="I20" s="6">
        <f t="shared" si="2"/>
        <v>0</v>
      </c>
      <c r="J20" s="6">
        <f t="shared" si="3"/>
        <v>0</v>
      </c>
      <c r="K20" s="8">
        <f t="shared" si="4"/>
        <v>0</v>
      </c>
      <c r="L20" s="21" t="str">
        <f t="shared" si="5"/>
        <v>----</v>
      </c>
      <c r="M20" s="10" t="str">
        <f t="shared" si="6"/>
        <v>----</v>
      </c>
      <c r="N20" s="8">
        <f t="shared" si="7"/>
        <v>0</v>
      </c>
      <c r="O20" s="21" t="str">
        <f t="shared" si="8"/>
        <v>----</v>
      </c>
      <c r="P20" s="10" t="str">
        <f t="shared" si="9"/>
        <v>----</v>
      </c>
    </row>
    <row r="21" spans="1:16" ht="12.75">
      <c r="A21" s="22" t="s">
        <v>43</v>
      </c>
      <c r="B21" s="23">
        <v>0</v>
      </c>
      <c r="C21" s="23">
        <v>0</v>
      </c>
      <c r="D21" s="23">
        <v>0</v>
      </c>
      <c r="E21" s="23">
        <v>0</v>
      </c>
      <c r="F21" s="6">
        <f t="shared" si="0"/>
        <v>0</v>
      </c>
      <c r="G21" s="11">
        <f t="shared" si="1"/>
        <v>0</v>
      </c>
      <c r="H21" s="11">
        <f t="shared" si="1"/>
        <v>0</v>
      </c>
      <c r="I21" s="6">
        <f t="shared" si="2"/>
        <v>0</v>
      </c>
      <c r="J21" s="6">
        <f t="shared" si="3"/>
        <v>0</v>
      </c>
      <c r="K21" s="8">
        <f t="shared" si="4"/>
        <v>0</v>
      </c>
      <c r="L21" s="21" t="str">
        <f t="shared" si="5"/>
        <v>----</v>
      </c>
      <c r="M21" s="10" t="str">
        <f t="shared" si="6"/>
        <v>----</v>
      </c>
      <c r="N21" s="8">
        <f t="shared" si="7"/>
        <v>0</v>
      </c>
      <c r="O21" s="21" t="str">
        <f t="shared" si="8"/>
        <v>----</v>
      </c>
      <c r="P21" s="10" t="str">
        <f t="shared" si="9"/>
        <v>----</v>
      </c>
    </row>
    <row r="22" spans="1:16" ht="12.75">
      <c r="A22" s="22" t="s">
        <v>44</v>
      </c>
      <c r="B22" s="23">
        <v>0</v>
      </c>
      <c r="C22" s="23">
        <v>0</v>
      </c>
      <c r="D22" s="23">
        <v>0</v>
      </c>
      <c r="E22" s="23">
        <v>0</v>
      </c>
      <c r="F22" s="6">
        <f t="shared" si="0"/>
        <v>0</v>
      </c>
      <c r="G22" s="11">
        <f t="shared" si="1"/>
        <v>0</v>
      </c>
      <c r="H22" s="11">
        <f t="shared" si="1"/>
        <v>0</v>
      </c>
      <c r="I22" s="6">
        <f t="shared" si="2"/>
        <v>0</v>
      </c>
      <c r="J22" s="6">
        <f t="shared" si="3"/>
        <v>0</v>
      </c>
      <c r="K22" s="8">
        <f t="shared" si="4"/>
        <v>0</v>
      </c>
      <c r="L22" s="21" t="str">
        <f t="shared" si="5"/>
        <v>----</v>
      </c>
      <c r="M22" s="10" t="str">
        <f t="shared" si="6"/>
        <v>----</v>
      </c>
      <c r="N22" s="8">
        <f t="shared" si="7"/>
        <v>0</v>
      </c>
      <c r="O22" s="21" t="str">
        <f t="shared" si="8"/>
        <v>----</v>
      </c>
      <c r="P22" s="10" t="str">
        <f t="shared" si="9"/>
        <v>----</v>
      </c>
    </row>
    <row r="23" spans="1:16" ht="13.5" thickBot="1">
      <c r="A23" s="22" t="s">
        <v>45</v>
      </c>
      <c r="B23" s="23">
        <v>0</v>
      </c>
      <c r="C23" s="23">
        <v>0</v>
      </c>
      <c r="D23" s="23">
        <v>0</v>
      </c>
      <c r="E23" s="23">
        <v>0</v>
      </c>
      <c r="F23" s="13">
        <f t="shared" si="0"/>
        <v>0</v>
      </c>
      <c r="G23" s="11">
        <f t="shared" si="1"/>
        <v>0</v>
      </c>
      <c r="H23" s="11">
        <f t="shared" si="1"/>
        <v>0</v>
      </c>
      <c r="I23" s="6">
        <f t="shared" si="2"/>
        <v>0</v>
      </c>
      <c r="J23" s="13">
        <f t="shared" si="3"/>
        <v>0</v>
      </c>
      <c r="K23" s="8">
        <f t="shared" si="4"/>
        <v>0</v>
      </c>
      <c r="L23" s="21" t="str">
        <f t="shared" si="5"/>
        <v>----</v>
      </c>
      <c r="M23" s="10" t="str">
        <f t="shared" si="6"/>
        <v>----</v>
      </c>
      <c r="N23" s="8">
        <f t="shared" si="7"/>
        <v>0</v>
      </c>
      <c r="O23" s="21" t="str">
        <f t="shared" si="8"/>
        <v>----</v>
      </c>
      <c r="P23" s="10" t="str">
        <f t="shared" si="9"/>
        <v>----</v>
      </c>
    </row>
    <row r="24" spans="6:16" ht="13.5" thickBot="1">
      <c r="F24" s="14">
        <f>SUM(F17:F23)</f>
        <v>1550</v>
      </c>
      <c r="I24" s="14">
        <f>SUM(I17:I23)</f>
        <v>24500</v>
      </c>
      <c r="J24" s="14">
        <f>SUM(J17:J23)</f>
        <v>32425</v>
      </c>
      <c r="K24" s="15">
        <f>SUM(K17:K23)</f>
        <v>118704.16666666667</v>
      </c>
      <c r="M24" s="14">
        <f>SUM(M17:M23)</f>
        <v>1802.4193548387098</v>
      </c>
      <c r="N24" s="15">
        <f>SUM(N17:N23)</f>
        <v>76041.66666666667</v>
      </c>
      <c r="P24" s="14">
        <f>SUM(P17:P23)</f>
        <v>110866.93548387098</v>
      </c>
    </row>
    <row r="26" spans="6:9" ht="12.75">
      <c r="F26" s="7"/>
      <c r="G26" s="7"/>
      <c r="H26" s="7"/>
      <c r="I26" s="7"/>
    </row>
    <row r="27" spans="1:10" ht="12.75" customHeight="1">
      <c r="A27" s="7"/>
      <c r="B27" s="48" t="s">
        <v>46</v>
      </c>
      <c r="D27" s="50" t="s">
        <v>7</v>
      </c>
      <c r="E27" s="51"/>
      <c r="F27" s="7"/>
      <c r="G27" s="50" t="s">
        <v>15</v>
      </c>
      <c r="H27" s="51"/>
      <c r="I27" s="50" t="s">
        <v>16</v>
      </c>
      <c r="J27" s="51"/>
    </row>
    <row r="28" spans="1:10" ht="12.75">
      <c r="A28" s="7"/>
      <c r="B28" s="49"/>
      <c r="D28" s="52"/>
      <c r="E28" s="53"/>
      <c r="F28" s="7"/>
      <c r="G28" s="16"/>
      <c r="H28" s="17"/>
      <c r="I28" s="16"/>
      <c r="J28" s="17"/>
    </row>
    <row r="29" spans="1:10" ht="12.75" customHeight="1">
      <c r="A29" s="7"/>
      <c r="B29" s="33" t="s">
        <v>47</v>
      </c>
      <c r="D29" s="33" t="s">
        <v>31</v>
      </c>
      <c r="E29" s="33" t="s">
        <v>32</v>
      </c>
      <c r="F29" s="7"/>
      <c r="G29" s="33" t="s">
        <v>35</v>
      </c>
      <c r="H29" s="33" t="s">
        <v>36</v>
      </c>
      <c r="I29" s="33" t="s">
        <v>17</v>
      </c>
      <c r="J29" s="33" t="s">
        <v>18</v>
      </c>
    </row>
    <row r="30" spans="1:10" ht="13.5">
      <c r="A30" s="7"/>
      <c r="B30" s="34">
        <f>F24</f>
        <v>1550</v>
      </c>
      <c r="D30" s="34">
        <f>I24/F24</f>
        <v>15.806451612903226</v>
      </c>
      <c r="E30" s="34">
        <f>J24/F24</f>
        <v>20.919354838709676</v>
      </c>
      <c r="F30" s="7"/>
      <c r="G30" s="39">
        <f>K24+M24</f>
        <v>120506.58602150538</v>
      </c>
      <c r="H30" s="39">
        <f>N24+P24</f>
        <v>186908.60215053766</v>
      </c>
      <c r="I30" s="34">
        <f>SQRT(G30/F24)</f>
        <v>8.81737968616547</v>
      </c>
      <c r="J30" s="34">
        <f>SQRT(H30/F24)</f>
        <v>10.981174569955199</v>
      </c>
    </row>
    <row r="31" s="9" customFormat="1" ht="13.5" thickBot="1"/>
    <row r="32" ht="13.5" thickTop="1"/>
    <row r="39" ht="11.25" customHeight="1"/>
  </sheetData>
  <mergeCells count="8">
    <mergeCell ref="I27:J27"/>
    <mergeCell ref="B2:I3"/>
    <mergeCell ref="B15:C15"/>
    <mergeCell ref="D15:E15"/>
    <mergeCell ref="G15:H15"/>
    <mergeCell ref="G27:H27"/>
    <mergeCell ref="B27:B28"/>
    <mergeCell ref="D27:E28"/>
  </mergeCells>
  <dataValidations count="1">
    <dataValidation errorStyle="warning" type="custom" allowBlank="1" showInputMessage="1" showErrorMessage="1" errorTitle="VALORE ERRATO" error="Il valore inserito non può essere negativo" sqref="D17:E23">
      <formula1>D17&gt;=0</formula1>
    </dataValidation>
  </dataValidations>
  <printOptions horizontalCentered="1"/>
  <pageMargins left="0.1968503937007874" right="0.1968503937007874" top="0.35433070866141736" bottom="0.31496062992125984" header="0.1968503937007874" footer="0.2362204724409449"/>
  <pageSetup fitToHeight="1" fitToWidth="1" horizontalDpi="600" verticalDpi="600" orientation="landscape" paperSize="9" scale="9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prof.ssa M.A. Michelini</Manager>
  <Company>ITCG "Battisti"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geometria delle masse</dc:title>
  <dc:subject>baricentro e momenti di inerzia</dc:subject>
  <dc:creator>classe 3B</dc:creator>
  <cp:keywords/>
  <dc:description/>
  <cp:lastModifiedBy>Maria Angela Michelini</cp:lastModifiedBy>
  <cp:lastPrinted>2002-01-02T16:29:23Z</cp:lastPrinted>
  <dcterms:created xsi:type="dcterms:W3CDTF">1996-11-05T10:16:36Z</dcterms:created>
  <dcterms:modified xsi:type="dcterms:W3CDTF">2002-09-24T13:01:33Z</dcterms:modified>
  <cp:category>lavori di laboratorio</cp:category>
  <cp:version/>
  <cp:contentType/>
  <cp:contentStatus/>
</cp:coreProperties>
</file>