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linto" sheetId="1" r:id="rId1"/>
  </sheets>
  <definedNames>
    <definedName name="_xlnm.Print_Area" localSheetId="0">'Plinto'!$A$1:$J$72</definedName>
    <definedName name="sigmat">'Plinto'!$M$5:$M$9</definedName>
    <definedName name="terreno">'Plinto'!$L$5:$L$9</definedName>
  </definedNames>
  <calcPr fullCalcOnLoad="1"/>
</workbook>
</file>

<file path=xl/comments1.xml><?xml version="1.0" encoding="utf-8"?>
<comments xmlns="http://schemas.openxmlformats.org/spreadsheetml/2006/main">
  <authors>
    <author>Alunno</author>
  </authors>
  <commentList>
    <comment ref="G10" authorId="0">
      <text>
        <r>
          <rPr>
            <b/>
            <sz val="8"/>
            <rFont val="Tahoma"/>
            <family val="0"/>
          </rPr>
          <t>Ilaria:</t>
        </r>
        <r>
          <rPr>
            <sz val="8"/>
            <rFont val="Tahoma"/>
            <family val="0"/>
          </rPr>
          <t xml:space="preserve">
inserire il valore del carico alla base del pilastro.</t>
        </r>
      </text>
    </comment>
    <comment ref="G11" authorId="0">
      <text>
        <r>
          <rPr>
            <b/>
            <sz val="8"/>
            <rFont val="Tahoma"/>
            <family val="0"/>
          </rPr>
          <t>Ilaria:</t>
        </r>
        <r>
          <rPr>
            <sz val="8"/>
            <rFont val="Tahoma"/>
            <family val="0"/>
          </rPr>
          <t xml:space="preserve">
inserire il valore del momento alla base del pilastro rispetto al baricentro del pilastro.</t>
        </r>
      </text>
    </comment>
  </commentList>
</comments>
</file>

<file path=xl/sharedStrings.xml><?xml version="1.0" encoding="utf-8"?>
<sst xmlns="http://schemas.openxmlformats.org/spreadsheetml/2006/main" count="36" uniqueCount="35">
  <si>
    <t>DATI DI INPUT</t>
  </si>
  <si>
    <t>VERIFICA</t>
  </si>
  <si>
    <t>Consistenza del tereno</t>
  </si>
  <si>
    <t>Molto molle</t>
  </si>
  <si>
    <t>Molle</t>
  </si>
  <si>
    <t>Plastico</t>
  </si>
  <si>
    <t xml:space="preserve">Duro </t>
  </si>
  <si>
    <t>Molto duro</t>
  </si>
  <si>
    <r>
      <t xml:space="preserve">s </t>
    </r>
    <r>
      <rPr>
        <b/>
        <sz val="10"/>
        <rFont val="Arial"/>
        <family val="2"/>
      </rPr>
      <t>t, amm</t>
    </r>
  </si>
  <si>
    <t>CALCOLI</t>
  </si>
  <si>
    <t>Controllo dell'eccentricità</t>
  </si>
  <si>
    <t>1/6 B</t>
  </si>
  <si>
    <t>1/2 B</t>
  </si>
  <si>
    <t>PLINTO DI FONDAZIONE IN C.A.</t>
  </si>
  <si>
    <t>ECCENTRICITA'</t>
  </si>
  <si>
    <t>d                                   [cm]</t>
  </si>
  <si>
    <t>B1                                 [cm]</t>
  </si>
  <si>
    <t>b                                   [cm]</t>
  </si>
  <si>
    <t>h                                   [cm]</t>
  </si>
  <si>
    <t>h1                                 [cm]</t>
  </si>
  <si>
    <t>B                                  [cm]</t>
  </si>
  <si>
    <r>
      <t>s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t, amm</t>
    </r>
    <r>
      <rPr>
        <sz val="10"/>
        <rFont val="Arial"/>
        <family val="2"/>
      </rPr>
      <t xml:space="preserve">                  [daN/cm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>]</t>
    </r>
  </si>
  <si>
    <t>carico          P              [daN]</t>
  </si>
  <si>
    <r>
      <t>peso specifico          [daN/m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</t>
    </r>
  </si>
  <si>
    <t>momento     M        [daN*cm]</t>
  </si>
  <si>
    <t>peso plinto                    [daN]</t>
  </si>
  <si>
    <r>
      <t>volume                         [cm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</si>
  <si>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N tot                            [daN]</t>
  </si>
  <si>
    <r>
      <t>Area base plinto            [cm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</si>
  <si>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e alla base del pilastro    [cm]</t>
  </si>
  <si>
    <t>e alla base del plinto       [cm]</t>
  </si>
  <si>
    <r>
      <t xml:space="preserve">s </t>
    </r>
    <r>
      <rPr>
        <vertAlign val="subscript"/>
        <sz val="10"/>
        <rFont val="Arial"/>
        <family val="2"/>
      </rPr>
      <t>t max</t>
    </r>
    <r>
      <rPr>
        <sz val="10"/>
        <rFont val="Arial"/>
        <family val="2"/>
      </rPr>
      <t xml:space="preserve">       [daN/cm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</si>
  <si>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 xml:space="preserve">s </t>
    </r>
    <r>
      <rPr>
        <vertAlign val="subscript"/>
        <sz val="10"/>
        <rFont val="Arial"/>
        <family val="2"/>
      </rPr>
      <t>t min</t>
    </r>
    <r>
      <rPr>
        <sz val="10"/>
        <rFont val="Arial"/>
        <family val="2"/>
      </rPr>
      <t xml:space="preserve">        [daN/cm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</si>
  <si>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t max</t>
    </r>
    <r>
      <rPr>
        <sz val="10"/>
        <rFont val="Arial"/>
        <family val="2"/>
      </rPr>
      <t xml:space="preserve"> &lt; </t>
    </r>
    <r>
      <rPr>
        <sz val="10"/>
        <rFont val="Symbol"/>
        <family val="1"/>
      </rPr>
      <t>s</t>
    </r>
    <r>
      <rPr>
        <vertAlign val="subscript"/>
        <sz val="10"/>
        <rFont val="Symbol"/>
        <family val="1"/>
      </rPr>
      <t xml:space="preserve"> </t>
    </r>
    <r>
      <rPr>
        <vertAlign val="subscript"/>
        <sz val="10"/>
        <rFont val="Arial"/>
        <family val="2"/>
      </rPr>
      <t xml:space="preserve">t, amm </t>
    </r>
    <r>
      <rPr>
        <sz val="10"/>
        <rFont val="Arial"/>
        <family val="2"/>
      </rPr>
      <t>[daN/cm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>]</t>
    </r>
  </si>
  <si>
    <t>u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</si>
</sst>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</numFmts>
  <fonts count="1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18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/>
    </xf>
    <xf numFmtId="184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Border="1" applyAlignment="1">
      <alignment/>
    </xf>
    <xf numFmtId="0" fontId="12" fillId="0" borderId="0" xfId="0" applyFont="1" applyAlignment="1">
      <alignment horizontal="center" vertical="center"/>
    </xf>
    <xf numFmtId="0" fontId="0" fillId="3" borderId="3" xfId="0" applyFill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4" borderId="1" xfId="0" applyFon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G12" sqref="G12"/>
    </sheetView>
  </sheetViews>
  <sheetFormatPr defaultColWidth="9.140625" defaultRowHeight="12.75"/>
  <cols>
    <col min="3" max="4" width="24.7109375" style="0" bestFit="1" customWidth="1"/>
    <col min="6" max="6" width="25.28125" style="0" bestFit="1" customWidth="1"/>
    <col min="7" max="7" width="12.7109375" style="0" customWidth="1"/>
    <col min="8" max="8" width="8.8515625" style="0" customWidth="1"/>
    <col min="9" max="9" width="9.8515625" style="0" customWidth="1"/>
    <col min="10" max="10" width="7.421875" style="0" customWidth="1"/>
    <col min="11" max="12" width="13.00390625" style="0" customWidth="1"/>
    <col min="13" max="13" width="7.140625" style="0" bestFit="1" customWidth="1"/>
    <col min="14" max="14" width="22.140625" style="0" bestFit="1" customWidth="1"/>
    <col min="15" max="15" width="9.00390625" style="0" bestFit="1" customWidth="1"/>
  </cols>
  <sheetData>
    <row r="1" spans="2:5" ht="12.75">
      <c r="B1" s="27" t="s">
        <v>13</v>
      </c>
      <c r="C1" s="27"/>
      <c r="D1" s="27"/>
      <c r="E1" s="27"/>
    </row>
    <row r="2" spans="2:5" ht="12.75">
      <c r="B2" s="27"/>
      <c r="C2" s="27"/>
      <c r="D2" s="27"/>
      <c r="E2" s="27"/>
    </row>
    <row r="4" spans="12:13" ht="12.75">
      <c r="L4" s="6" t="s">
        <v>2</v>
      </c>
      <c r="M4" s="8" t="s">
        <v>8</v>
      </c>
    </row>
    <row r="5" spans="12:13" ht="12.75">
      <c r="L5" s="2" t="s">
        <v>3</v>
      </c>
      <c r="M5" s="7">
        <v>0</v>
      </c>
    </row>
    <row r="6" spans="12:13" ht="12.75">
      <c r="L6" s="2" t="s">
        <v>4</v>
      </c>
      <c r="M6" s="7">
        <v>0.4</v>
      </c>
    </row>
    <row r="7" spans="6:13" ht="12.75">
      <c r="F7" s="1" t="s">
        <v>0</v>
      </c>
      <c r="L7" s="2" t="s">
        <v>5</v>
      </c>
      <c r="M7" s="7">
        <v>1</v>
      </c>
    </row>
    <row r="8" spans="12:13" ht="12.75">
      <c r="L8" s="2" t="s">
        <v>6</v>
      </c>
      <c r="M8" s="7">
        <v>2</v>
      </c>
    </row>
    <row r="9" spans="6:13" ht="12.75">
      <c r="F9" s="11" t="s">
        <v>23</v>
      </c>
      <c r="G9" s="30">
        <v>2500</v>
      </c>
      <c r="L9" s="2" t="s">
        <v>7</v>
      </c>
      <c r="M9" s="7">
        <v>4</v>
      </c>
    </row>
    <row r="10" spans="6:7" ht="12.75">
      <c r="F10" s="11" t="s">
        <v>22</v>
      </c>
      <c r="G10" s="30">
        <v>60000</v>
      </c>
    </row>
    <row r="11" spans="6:7" ht="12.75">
      <c r="F11" s="11" t="s">
        <v>24</v>
      </c>
      <c r="G11" s="30">
        <v>380000</v>
      </c>
    </row>
    <row r="12" spans="6:8" ht="13.5" customHeight="1">
      <c r="F12" s="12" t="s">
        <v>21</v>
      </c>
      <c r="G12" s="31" t="s">
        <v>6</v>
      </c>
      <c r="H12" s="10">
        <f>INDEX(sigmat,MATCH(G12,terreno,0))</f>
        <v>2</v>
      </c>
    </row>
    <row r="13" spans="6:7" ht="12.75">
      <c r="F13" s="2" t="s">
        <v>20</v>
      </c>
      <c r="G13" s="32">
        <v>200</v>
      </c>
    </row>
    <row r="14" spans="6:7" ht="12.75">
      <c r="F14" s="2" t="s">
        <v>19</v>
      </c>
      <c r="G14" s="32">
        <v>40</v>
      </c>
    </row>
    <row r="15" spans="6:7" ht="12.75">
      <c r="F15" s="2" t="s">
        <v>18</v>
      </c>
      <c r="G15" s="32">
        <v>120</v>
      </c>
    </row>
    <row r="16" spans="6:7" ht="12.75">
      <c r="F16" s="13" t="s">
        <v>17</v>
      </c>
      <c r="G16" s="32">
        <v>40</v>
      </c>
    </row>
    <row r="17" spans="6:7" ht="12.75">
      <c r="F17" s="13" t="s">
        <v>15</v>
      </c>
      <c r="G17" s="32">
        <v>35</v>
      </c>
    </row>
    <row r="18" spans="6:7" ht="12.75">
      <c r="F18" s="2" t="s">
        <v>16</v>
      </c>
      <c r="G18" s="32">
        <v>220</v>
      </c>
    </row>
    <row r="19" spans="6:7" ht="12.75">
      <c r="F19" s="5"/>
      <c r="G19" s="5"/>
    </row>
    <row r="20" spans="6:7" ht="12.75">
      <c r="F20" s="5"/>
      <c r="G20" s="5"/>
    </row>
    <row r="21" spans="6:7" ht="12.75">
      <c r="F21" s="5"/>
      <c r="G21" s="5"/>
    </row>
    <row r="22" spans="6:7" ht="12.75">
      <c r="F22" s="1" t="s">
        <v>9</v>
      </c>
      <c r="G22" s="5"/>
    </row>
    <row r="23" spans="6:7" ht="12.75">
      <c r="F23" s="5"/>
      <c r="G23" s="5"/>
    </row>
    <row r="24" spans="6:7" ht="14.25">
      <c r="F24" s="2" t="s">
        <v>26</v>
      </c>
      <c r="G24" s="2">
        <f>(G13*G18*G14)+((G15-G14)/6*(G13*(2*G18+G16)+G16*(2*G16+G18)))</f>
        <v>3200000</v>
      </c>
    </row>
    <row r="25" spans="6:7" ht="12.75">
      <c r="F25" s="2" t="s">
        <v>25</v>
      </c>
      <c r="G25" s="2">
        <f>G24*(G9/1000000)</f>
        <v>8000</v>
      </c>
    </row>
    <row r="26" spans="6:7" ht="12.75">
      <c r="F26" s="2" t="s">
        <v>27</v>
      </c>
      <c r="G26" s="2">
        <f>G10+G25</f>
        <v>68000</v>
      </c>
    </row>
    <row r="27" spans="6:7" ht="14.25">
      <c r="F27" s="2" t="s">
        <v>28</v>
      </c>
      <c r="G27" s="2">
        <f>G13*G15</f>
        <v>24000</v>
      </c>
    </row>
    <row r="28" spans="6:7" ht="13.5" thickBot="1">
      <c r="F28" s="2" t="s">
        <v>29</v>
      </c>
      <c r="G28" s="14">
        <f>G11/G10</f>
        <v>6.333333333333333</v>
      </c>
    </row>
    <row r="29" spans="6:11" ht="13.5" thickBot="1">
      <c r="F29" s="2" t="s">
        <v>30</v>
      </c>
      <c r="G29" s="20">
        <f>G11/G26</f>
        <v>5.588235294117647</v>
      </c>
      <c r="H29" s="28" t="str">
        <f>IF(G29&lt;G52,"interno al nocciolo",IF(G29=G52,"sul nocciolo","esterno al nocciolo"))</f>
        <v>interno al nocciolo</v>
      </c>
      <c r="I29" s="29"/>
      <c r="J29" s="22" t="str">
        <f>IF(G29&lt;G52,"I caso",IF(G29=G52,"II caso","III caso"))</f>
        <v>I caso</v>
      </c>
      <c r="K29" s="5"/>
    </row>
    <row r="30" spans="6:11" ht="12.75">
      <c r="F30" s="5"/>
      <c r="G30" s="15"/>
      <c r="H30" s="5"/>
      <c r="I30" s="5"/>
      <c r="J30" s="5"/>
      <c r="K30" s="5"/>
    </row>
    <row r="31" spans="6:11" ht="12.75">
      <c r="F31" s="5"/>
      <c r="G31" s="15"/>
      <c r="H31" s="5"/>
      <c r="I31" s="5"/>
      <c r="J31" s="5"/>
      <c r="K31" s="5"/>
    </row>
    <row r="32" spans="6:8" ht="12.75">
      <c r="F32" s="5"/>
      <c r="G32" s="15"/>
      <c r="H32" s="5"/>
    </row>
    <row r="33" spans="6:8" ht="12.75">
      <c r="F33" s="5"/>
      <c r="G33" s="15"/>
      <c r="H33" s="5"/>
    </row>
    <row r="34" spans="6:8" ht="12.75">
      <c r="F34" s="5"/>
      <c r="G34" s="15"/>
      <c r="H34" s="5"/>
    </row>
    <row r="35" spans="6:8" ht="12.75">
      <c r="F35" s="5"/>
      <c r="G35" s="15"/>
      <c r="H35" s="5"/>
    </row>
    <row r="36" spans="6:8" ht="12.75">
      <c r="F36" s="5"/>
      <c r="G36" s="15"/>
      <c r="H36" s="5"/>
    </row>
    <row r="37" spans="6:8" ht="12.75">
      <c r="F37" s="5"/>
      <c r="G37" s="15"/>
      <c r="H37" s="5"/>
    </row>
    <row r="38" spans="6:8" ht="12.75">
      <c r="F38" s="5"/>
      <c r="G38" s="15"/>
      <c r="H38" s="5"/>
    </row>
    <row r="39" spans="6:8" ht="12.75">
      <c r="F39" s="5"/>
      <c r="G39" s="15"/>
      <c r="H39" s="5"/>
    </row>
    <row r="40" spans="6:8" ht="12.75">
      <c r="F40" s="5"/>
      <c r="G40" s="15"/>
      <c r="H40" s="5"/>
    </row>
    <row r="41" spans="7:9" ht="12.75">
      <c r="G41" s="5"/>
      <c r="H41" s="15"/>
      <c r="I41" s="5"/>
    </row>
    <row r="42" spans="7:9" ht="12.75">
      <c r="G42" s="5"/>
      <c r="H42" s="15"/>
      <c r="I42" s="5"/>
    </row>
    <row r="43" spans="7:9" ht="12.75">
      <c r="G43" s="5"/>
      <c r="H43" s="15"/>
      <c r="I43" s="5"/>
    </row>
    <row r="44" spans="7:9" ht="12.75">
      <c r="G44" s="5"/>
      <c r="H44" s="15"/>
      <c r="I44" s="5"/>
    </row>
    <row r="45" spans="7:9" ht="12.75">
      <c r="G45" s="5"/>
      <c r="H45" s="15"/>
      <c r="I45" s="5"/>
    </row>
    <row r="46" spans="7:9" ht="12.75">
      <c r="G46" s="5"/>
      <c r="H46" s="15"/>
      <c r="I46" s="5"/>
    </row>
    <row r="47" spans="1:10" ht="12.75" customHeight="1">
      <c r="A47" s="21"/>
      <c r="B47" s="27" t="s">
        <v>14</v>
      </c>
      <c r="C47" s="27"/>
      <c r="D47" s="27"/>
      <c r="E47" s="27"/>
      <c r="H47" s="5"/>
      <c r="I47" s="15"/>
      <c r="J47" s="5"/>
    </row>
    <row r="48" spans="1:10" ht="12.75" customHeight="1">
      <c r="A48" s="21"/>
      <c r="B48" s="27"/>
      <c r="C48" s="27"/>
      <c r="D48" s="27"/>
      <c r="E48" s="27"/>
      <c r="H48" s="5"/>
      <c r="I48" s="15"/>
      <c r="J48" s="5"/>
    </row>
    <row r="49" spans="3:5" ht="15.75">
      <c r="C49" s="21"/>
      <c r="D49" s="21"/>
      <c r="E49" s="21"/>
    </row>
    <row r="50" spans="6:7" ht="12.75">
      <c r="F50" s="1" t="s">
        <v>10</v>
      </c>
      <c r="G50" s="5"/>
    </row>
    <row r="51" spans="6:16" ht="12.75">
      <c r="F51" s="23" t="s">
        <v>34</v>
      </c>
      <c r="G51" s="14" t="str">
        <f>IF(G29&gt;G52,((G13/2)-G29),"   ---------------   ")</f>
        <v>   ---------------   </v>
      </c>
      <c r="K51" s="5"/>
      <c r="L51" s="5"/>
      <c r="P51" s="18"/>
    </row>
    <row r="52" spans="6:7" ht="12.75">
      <c r="F52" s="19" t="s">
        <v>11</v>
      </c>
      <c r="G52" s="14">
        <f>G13/6</f>
        <v>33.333333333333336</v>
      </c>
    </row>
    <row r="53" spans="6:7" ht="12.75">
      <c r="F53" s="13" t="s">
        <v>12</v>
      </c>
      <c r="G53" s="2">
        <f>G13/2</f>
        <v>100</v>
      </c>
    </row>
    <row r="54" spans="6:7" ht="15.75">
      <c r="F54" s="17" t="s">
        <v>31</v>
      </c>
      <c r="G54" s="14">
        <f>IF(G29&lt;G52,(G26/G27*(1+(6*G29/G15))),IF(AND(G29&gt;=G52,G29&lt;G53),(2*G26/3*G13*((G13/2)-G29)),"EQUILIBRIO IMPOSSIBILE"))</f>
        <v>3.625</v>
      </c>
    </row>
    <row r="55" spans="6:7" ht="15.75">
      <c r="F55" s="17" t="s">
        <v>32</v>
      </c>
      <c r="G55" s="14">
        <f>IF(G29&lt;G52,((G26/G27*(1-(6*G29/G15)))),"   ---------------   ")</f>
        <v>2.041666666666667</v>
      </c>
    </row>
    <row r="58" spans="6:7" ht="12.75">
      <c r="F58" s="16"/>
      <c r="G58" s="5"/>
    </row>
    <row r="59" spans="6:7" ht="12.75">
      <c r="F59" s="4"/>
      <c r="G59" s="5"/>
    </row>
    <row r="60" spans="6:7" ht="12.75">
      <c r="F60" s="4"/>
      <c r="G60" s="5"/>
    </row>
    <row r="61" ht="12.75">
      <c r="F61" s="1" t="s">
        <v>1</v>
      </c>
    </row>
    <row r="63" spans="6:9" ht="15.75">
      <c r="F63" s="3" t="s">
        <v>33</v>
      </c>
      <c r="G63" s="24" t="str">
        <f>IF(G54&lt;=H12,"OK!","RIDIMENSIONARE IL PLINTO")</f>
        <v>RIDIMENSIONARE IL PLINTO</v>
      </c>
      <c r="H63" s="25"/>
      <c r="I63" s="26"/>
    </row>
    <row r="65" ht="12.75">
      <c r="J65" s="9"/>
    </row>
  </sheetData>
  <sheetProtection sheet="1" objects="1" scenarios="1" selectLockedCells="1"/>
  <mergeCells count="3">
    <mergeCell ref="B1:E2"/>
    <mergeCell ref="H29:I29"/>
    <mergeCell ref="B47:E48"/>
  </mergeCells>
  <conditionalFormatting sqref="G63:I63">
    <cfRule type="expression" priority="1" dxfId="0" stopIfTrue="1">
      <formula>$G$54&lt;$H$12</formula>
    </cfRule>
    <cfRule type="expression" priority="2" dxfId="1" stopIfTrue="1">
      <formula>$G$54&gt;$H$12</formula>
    </cfRule>
  </conditionalFormatting>
  <dataValidations count="1">
    <dataValidation type="list" allowBlank="1" showInputMessage="1" showErrorMessage="1" sqref="G12">
      <formula1>$L$5:$L$9</formula1>
    </dataValidation>
  </dataValidation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r:id="rId5"/>
  <headerFooter alignWithMargins="0">
    <oddHeader>&amp;RI.T.C.G.Battisti Salò
a.s. 2003/2004</oddHeader>
    <oddFooter>&amp;RBonaspetti Ilaria
5^B geometri</oddFooter>
  </headerFooter>
  <legacyDrawing r:id="rId4"/>
  <oleObjects>
    <oleObject progId="AutoCAD.Drawing.15" shapeId="838461" r:id="rId2"/>
    <oleObject progId="AutoCAD.Drawing.15" shapeId="55479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M.A. Michelini</cp:lastModifiedBy>
  <cp:lastPrinted>2003-12-12T11:12:41Z</cp:lastPrinted>
  <dcterms:created xsi:type="dcterms:W3CDTF">1996-11-05T10:16:36Z</dcterms:created>
  <dcterms:modified xsi:type="dcterms:W3CDTF">2005-12-31T17:26:32Z</dcterms:modified>
  <cp:category/>
  <cp:version/>
  <cp:contentType/>
  <cp:contentStatus/>
</cp:coreProperties>
</file>